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tables/table2.xml" ContentType="application/vnd.openxmlformats-officedocument.spreadsheetml.table+xml"/>
  <Override PartName="/xl/drawings/drawing7.xml" ContentType="application/vnd.openxmlformats-officedocument.drawing+xml"/>
  <Override PartName="/xl/tables/table3.xml" ContentType="application/vnd.openxmlformats-officedocument.spreadsheetml.table+xml"/>
  <Override PartName="/xl/drawings/drawing8.xml" ContentType="application/vnd.openxmlformats-officedocument.drawing+xml"/>
  <Override PartName="/xl/tables/table4.xml" ContentType="application/vnd.openxmlformats-officedocument.spreadsheetml.table+xml"/>
  <Override PartName="/xl/drawings/drawing9.xml" ContentType="application/vnd.openxmlformats-officedocument.drawing+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TOUFIQUE\PURCHASE\SOFTWARE PURCHASE\2025\AI Based OCR Solution for LOS\Tender Docs\"/>
    </mc:Choice>
  </mc:AlternateContent>
  <bookViews>
    <workbookView xWindow="0" yWindow="90" windowWidth="19140" windowHeight="7350" tabRatio="800"/>
  </bookViews>
  <sheets>
    <sheet name="Overview" sheetId="10" r:id="rId1"/>
    <sheet name="Asset Details" sheetId="27" r:id="rId2"/>
    <sheet name="Application Diagram" sheetId="30" r:id="rId3"/>
    <sheet name="Infra Diagram" sheetId="31" r:id="rId4"/>
    <sheet name="Dashboard" sheetId="21" state="hidden" r:id="rId5"/>
    <sheet name="Application Security" sheetId="6" r:id="rId6"/>
    <sheet name="Infra Security" sheetId="17" r:id="rId7"/>
    <sheet name="Data Security" sheetId="18" r:id="rId8"/>
    <sheet name="Sheet1" sheetId="11" state="hidden" r:id="rId9"/>
    <sheet name="UAM" sheetId="23" r:id="rId10"/>
    <sheet name="API " sheetId="25" state="hidden" r:id="rId11"/>
    <sheet name="API Security" sheetId="26" r:id="rId12"/>
    <sheet name="List" sheetId="3" state="hidden" r:id="rId13"/>
  </sheets>
  <externalReferences>
    <externalReference r:id="rId14"/>
  </externalReferences>
  <definedNames>
    <definedName name="_xlnm._FilterDatabase" localSheetId="5" hidden="1">'Application Security'!$A$3:$D$29</definedName>
  </definedNames>
  <calcPr calcId="162913"/>
</workbook>
</file>

<file path=xl/calcChain.xml><?xml version="1.0" encoding="utf-8"?>
<calcChain xmlns="http://schemas.openxmlformats.org/spreadsheetml/2006/main">
  <c r="T15" i="10" l="1"/>
  <c r="V16" i="10"/>
  <c r="V15" i="10"/>
  <c r="V13" i="10"/>
  <c r="V11" i="10"/>
  <c r="V10" i="10"/>
  <c r="U16" i="10"/>
  <c r="U15" i="10"/>
  <c r="U13" i="10"/>
  <c r="U11" i="10"/>
  <c r="U10" i="10"/>
  <c r="T16" i="10"/>
  <c r="T13" i="10"/>
  <c r="T11" i="10"/>
  <c r="T10" i="10"/>
  <c r="S16" i="10"/>
  <c r="S15" i="10"/>
  <c r="S13" i="10"/>
  <c r="S11" i="10"/>
  <c r="S10" i="10"/>
  <c r="W17" i="10"/>
  <c r="V17" i="10" l="1"/>
  <c r="AB13" i="10" s="1"/>
  <c r="AC13" i="10" s="1"/>
  <c r="AD13" i="10" s="1"/>
  <c r="U17" i="10"/>
  <c r="AB12" i="10" s="1"/>
  <c r="T17" i="10"/>
  <c r="AB11" i="10" s="1"/>
  <c r="S17" i="10"/>
  <c r="AB10" i="10" s="1"/>
  <c r="AC11" i="10" l="1"/>
  <c r="AD11" i="10" s="1"/>
  <c r="AC12" i="10"/>
  <c r="AD12" i="10" s="1"/>
  <c r="AB14" i="10"/>
  <c r="AC14" i="10" s="1"/>
  <c r="AD14" i="10" s="1"/>
  <c r="AC10" i="10"/>
  <c r="AD10" i="10" s="1"/>
  <c r="AE10" i="10" l="1"/>
  <c r="L7" i="21" l="1"/>
  <c r="K7" i="21"/>
  <c r="H7" i="21"/>
  <c r="G7" i="21"/>
  <c r="D7" i="21"/>
  <c r="C7" i="21"/>
  <c r="L6" i="21"/>
  <c r="K6" i="21"/>
  <c r="M6" i="21" s="1"/>
  <c r="H6" i="21"/>
  <c r="G6" i="21"/>
  <c r="D6" i="21"/>
  <c r="C6" i="21"/>
  <c r="L5" i="21"/>
  <c r="K5" i="21"/>
  <c r="H5" i="21"/>
  <c r="G5" i="21"/>
  <c r="D5" i="21"/>
  <c r="C5" i="21"/>
  <c r="L4" i="21"/>
  <c r="K4" i="21"/>
  <c r="H4" i="21"/>
  <c r="G4" i="21"/>
  <c r="D4" i="21"/>
  <c r="C4" i="21"/>
  <c r="I6" i="21" l="1"/>
  <c r="M5" i="21"/>
  <c r="M8" i="21" s="1"/>
  <c r="M9" i="21" s="1"/>
  <c r="K9" i="21" s="1"/>
  <c r="I5" i="21"/>
  <c r="I8" i="21" s="1"/>
  <c r="I9" i="21" s="1"/>
  <c r="I10" i="21" s="1"/>
  <c r="G10" i="21" s="1"/>
  <c r="S19" i="10"/>
  <c r="S21" i="10" s="1"/>
  <c r="E5" i="21"/>
  <c r="E8" i="21" s="1"/>
  <c r="E9" i="21" s="1"/>
  <c r="C9" i="21" s="1"/>
  <c r="E6" i="21"/>
  <c r="M10" i="21" l="1"/>
  <c r="K10" i="21" s="1"/>
  <c r="G9" i="21"/>
  <c r="E10" i="21"/>
  <c r="C10" i="21" s="1"/>
  <c r="H13" i="21"/>
  <c r="H14" i="21" s="1"/>
  <c r="I13" i="21" l="1"/>
  <c r="I14" i="21" s="1"/>
</calcChain>
</file>

<file path=xl/sharedStrings.xml><?xml version="1.0" encoding="utf-8"?>
<sst xmlns="http://schemas.openxmlformats.org/spreadsheetml/2006/main" count="316" uniqueCount="229">
  <si>
    <t>Major</t>
  </si>
  <si>
    <t>Minor</t>
  </si>
  <si>
    <t>Critical</t>
  </si>
  <si>
    <t>Criteria</t>
  </si>
  <si>
    <t>Sl</t>
  </si>
  <si>
    <t>Does the application use SHA256 Encryption algorithm?</t>
  </si>
  <si>
    <t>Does the server is under centralized patch management system?</t>
  </si>
  <si>
    <t>Do the application and database have any DR setup?</t>
  </si>
  <si>
    <t>Is the system support database retention and purging ?</t>
  </si>
  <si>
    <t>Does the backup is replicated with DR?</t>
  </si>
  <si>
    <t xml:space="preserve">Does the application have protection against broken authentication and access control? </t>
  </si>
  <si>
    <t>Does the latest OS is installed for the Application and DB server?</t>
  </si>
  <si>
    <t>N/A</t>
  </si>
  <si>
    <t>Is the system can be able to track changes in the records made by users?</t>
  </si>
  <si>
    <t>Does the solution is equipped with a monitoring console/dashboard for its operation or an administration console/dashboard?</t>
  </si>
  <si>
    <t>Is inactive user auto disable after more than 90 days?</t>
  </si>
  <si>
    <t>Is there any role based access for DB Users?</t>
  </si>
  <si>
    <t>Application Overview</t>
  </si>
  <si>
    <t>Vendor Name</t>
  </si>
  <si>
    <t>Compliant</t>
  </si>
  <si>
    <t>Non Compliant</t>
  </si>
  <si>
    <t>Partial Compliant</t>
  </si>
  <si>
    <t>Information Security Checklist
ISD
The City Bank Ltd</t>
  </si>
  <si>
    <t>Application Owner</t>
  </si>
  <si>
    <r>
      <rPr>
        <sz val="11"/>
        <color theme="1"/>
        <rFont val="Calibri"/>
        <family val="2"/>
        <scheme val="minor"/>
      </rPr>
      <t xml:space="preserve">
</t>
    </r>
    <r>
      <rPr>
        <b/>
        <sz val="11"/>
        <color theme="1"/>
        <rFont val="Calibri"/>
        <family val="2"/>
        <scheme val="minor"/>
      </rPr>
      <t xml:space="preserve">
</t>
    </r>
  </si>
  <si>
    <t>Comment</t>
  </si>
  <si>
    <t xml:space="preserve">Security Compliance 
(Complaint /Non Compliant Partial Compliant or N/A) </t>
  </si>
  <si>
    <t>Application Security</t>
  </si>
  <si>
    <t>Infra Security</t>
  </si>
  <si>
    <t>Data Security</t>
  </si>
  <si>
    <t>Medium</t>
  </si>
  <si>
    <t>High</t>
  </si>
  <si>
    <t>Severity
Score</t>
  </si>
  <si>
    <t>Over All Rating</t>
  </si>
  <si>
    <t>Compliance Status</t>
  </si>
  <si>
    <t>Severity 
Score</t>
  </si>
  <si>
    <t>Project Manager</t>
  </si>
  <si>
    <t>Technical Lead</t>
  </si>
  <si>
    <t>Head of ISD</t>
  </si>
  <si>
    <t>Name</t>
  </si>
  <si>
    <t>Signature</t>
  </si>
  <si>
    <t>Over All Severity Score</t>
  </si>
  <si>
    <t>Over All Status</t>
  </si>
  <si>
    <r>
      <t xml:space="preserve">1.  Purpose
</t>
    </r>
    <r>
      <rPr>
        <sz val="11"/>
        <color theme="1"/>
        <rFont val="Calibri"/>
        <family val="2"/>
        <scheme val="minor"/>
      </rPr>
      <t>This checklist will assist to safeguard the interest of the bank, for establishing, implementing, exercising the Technology Asset.</t>
    </r>
    <r>
      <rPr>
        <b/>
        <sz val="11"/>
        <color theme="1"/>
        <rFont val="Calibri"/>
        <family val="2"/>
        <scheme val="minor"/>
      </rPr>
      <t xml:space="preserve">
2. Scope
</t>
    </r>
    <r>
      <rPr>
        <sz val="11"/>
        <color theme="1"/>
        <rFont val="Calibri"/>
        <family val="2"/>
        <scheme val="minor"/>
      </rPr>
      <t>It covers the following section for ensuring the security:
a) Application Security
b) Infrastructure Security
c) Data Security</t>
    </r>
    <r>
      <rPr>
        <b/>
        <sz val="11"/>
        <color theme="1"/>
        <rFont val="Calibri"/>
        <family val="2"/>
        <scheme val="minor"/>
      </rPr>
      <t xml:space="preserve">
3. Instruction
</t>
    </r>
    <r>
      <rPr>
        <sz val="11"/>
        <color theme="1"/>
        <rFont val="Calibri"/>
        <family val="2"/>
        <scheme val="minor"/>
      </rPr>
      <t>Respective domain owner need to provide the necessary configuration information as per the checklist. For granting any application to go live, there should not be any single vulnerability.</t>
    </r>
  </si>
  <si>
    <t>Severity Score: Medium: &gt;=11&lt;=18; High: &gt;18</t>
  </si>
  <si>
    <t>S/L</t>
  </si>
  <si>
    <t>Comments</t>
  </si>
  <si>
    <t>Is the application access management integrated with smtp server for update the user regarding the changes via email?</t>
  </si>
  <si>
    <t>If long authenticated sessions are allowed, periodically re-validate a user’s authorization to ensure that their privileges have not changed and if they have, log the user out and force them to re-authenticate.</t>
  </si>
  <si>
    <t>Does the user ID naming convention follow company policy (like AD ID/employee ID instead of named user) ?</t>
  </si>
  <si>
    <t>Does the application support for system generated notification to admin (like any changes by administrator) ?</t>
  </si>
  <si>
    <t>User manual of the application for administrative purpose ?</t>
  </si>
  <si>
    <t>Is there any common user exist for specific group/team/department ?</t>
  </si>
  <si>
    <t>Is there any notification for user password expiration in the application or via email ?</t>
  </si>
  <si>
    <t>Account should be auto unlock after 10-15min if locked due to wrong credential input</t>
  </si>
  <si>
    <t>UAM (User Access Management)</t>
  </si>
  <si>
    <t>Segment</t>
  </si>
  <si>
    <t>Any user account can be modified/edited by only one Admin at a time. In parallel, if any Admin try to modify/edit any account which is being edited by another Admin at the same time, a notification will be pop up to second Admin</t>
  </si>
  <si>
    <t>Passwords, security tokens, and API keys should not appear in the URL</t>
  </si>
  <si>
    <t>Prevent Sensitive information in HTTP requests</t>
  </si>
  <si>
    <t xml:space="preserve">Respond with generic error messages - avoid revealing details of the failure with technical details (e.g. call stacks or other internal hints).
</t>
  </si>
  <si>
    <t>Error handling</t>
  </si>
  <si>
    <r>
      <t xml:space="preserve">Do NOT simply copy the </t>
    </r>
    <r>
      <rPr>
        <i/>
        <sz val="11"/>
        <color theme="1"/>
        <rFont val="Calibri"/>
        <family val="2"/>
        <scheme val="minor"/>
      </rPr>
      <t>Accept</t>
    </r>
    <r>
      <rPr>
        <sz val="11"/>
        <color theme="1"/>
        <rFont val="Calibri"/>
        <family val="2"/>
        <scheme val="minor"/>
      </rPr>
      <t xml:space="preserve"> header to the </t>
    </r>
    <r>
      <rPr>
        <i/>
        <sz val="11"/>
        <color theme="1"/>
        <rFont val="Calibri"/>
        <family val="2"/>
        <scheme val="minor"/>
      </rPr>
      <t>Content-type</t>
    </r>
    <r>
      <rPr>
        <sz val="11"/>
        <color theme="1"/>
        <rFont val="Calibri"/>
        <family val="2"/>
        <scheme val="minor"/>
      </rPr>
      <t xml:space="preserve"> header of the response.
Reject the request (ideally with a </t>
    </r>
    <r>
      <rPr>
        <i/>
        <sz val="11"/>
        <color theme="1"/>
        <rFont val="Calibri"/>
        <family val="2"/>
        <scheme val="minor"/>
      </rPr>
      <t>406</t>
    </r>
    <r>
      <rPr>
        <sz val="11"/>
        <color theme="1"/>
        <rFont val="Calibri"/>
        <family val="2"/>
        <scheme val="minor"/>
      </rPr>
      <t xml:space="preserve"> </t>
    </r>
    <r>
      <rPr>
        <i/>
        <sz val="11"/>
        <color theme="1"/>
        <rFont val="Calibri"/>
        <family val="2"/>
        <scheme val="minor"/>
      </rPr>
      <t>Not Acceptable</t>
    </r>
    <r>
      <rPr>
        <sz val="11"/>
        <color theme="1"/>
        <rFont val="Calibri"/>
        <family val="2"/>
        <scheme val="minor"/>
      </rPr>
      <t xml:space="preserve"> response) if the </t>
    </r>
    <r>
      <rPr>
        <i/>
        <sz val="11"/>
        <color theme="1"/>
        <rFont val="Calibri"/>
        <family val="2"/>
        <scheme val="minor"/>
      </rPr>
      <t>Accept</t>
    </r>
    <r>
      <rPr>
        <sz val="11"/>
        <color theme="1"/>
        <rFont val="Calibri"/>
        <family val="2"/>
        <scheme val="minor"/>
      </rPr>
      <t xml:space="preserve"> header does not specifically contain one of the allowable types.
</t>
    </r>
  </si>
  <si>
    <t>Send safe response content types</t>
  </si>
  <si>
    <t>Reject requests containing unexpected or missing content type headers with HTTP response status</t>
  </si>
  <si>
    <t>Validate request content types</t>
  </si>
  <si>
    <t xml:space="preserve">Sufficient logging should be implemented. </t>
  </si>
  <si>
    <t>Logging &amp; Monitoring</t>
  </si>
  <si>
    <t>Restrict the API from unauthorized host to access. Only whitelisting host should get access to the API</t>
  </si>
  <si>
    <t>Proper Assets Management/Whitelisting</t>
  </si>
  <si>
    <t>Parameterized the input to prevent SQL injection. Achieve an implicit input validation by using strong types like numbers, booleans, dates, times or fixed data ranges in API parameters</t>
  </si>
  <si>
    <t>SQL Injection</t>
  </si>
  <si>
    <t>Secure the HTTP headers, remove unnecessary HTTP methods, permissive Cross-Origin resource sharing (CORS), and customize verbose error messages containing sensitive information.</t>
  </si>
  <si>
    <t>Security Configuration</t>
  </si>
  <si>
    <t>Binding client provided data (e.g., JSON) to data models, with proper properties filtering based on an allowlist</t>
  </si>
  <si>
    <t>Mass Assignment</t>
  </si>
  <si>
    <t>Access control policies with different hierarchies, groups, and roles, and an separation between administrative and regular functions</t>
  </si>
  <si>
    <t>Function Level Authorization</t>
  </si>
  <si>
    <t>APIs should impose restrictions on the size or number of resources that can be requested by the client/user</t>
  </si>
  <si>
    <t>Resources &amp; Rate Limiting</t>
  </si>
  <si>
    <t>It is recommended that the API keys expire at some point to make it more difficult for an attacker to come across a valid API key</t>
  </si>
  <si>
    <t xml:space="preserve"> API Keys &amp; Cookies expiration time</t>
  </si>
  <si>
    <t xml:space="preserve">Configure the data field with input validation and parameterized </t>
  </si>
  <si>
    <t>Input Validation</t>
  </si>
  <si>
    <t>APIs should have documentation on how to use and execute the API requests. ensuring all API parameters are documented, and only the authorized user is able to execute these requests.</t>
  </si>
  <si>
    <t>Check Parameters</t>
  </si>
  <si>
    <t>Expose only allowed  object properties considering their individual sensitivity, relying on clients to perform the data filtering before displaying</t>
  </si>
  <si>
    <t>Restrict Excessive Data Exposure</t>
  </si>
  <si>
    <t>Ensure that any data that is being requested is coming from an authorized source. Validation with an API key that is registered and valid. Apply JWT/Oauth 2/Bearer token etc.</t>
  </si>
  <si>
    <t>Authentication Method</t>
  </si>
  <si>
    <t xml:space="preserve">Object level authorization checks should be considered in every function that accesses a data source using an input from the source. </t>
  </si>
  <si>
    <t>Object Level Authorization</t>
  </si>
  <si>
    <t>Encryption in transmit</t>
  </si>
  <si>
    <t>Status</t>
  </si>
  <si>
    <t>Description</t>
  </si>
  <si>
    <t>Control</t>
  </si>
  <si>
    <t>API Documentation</t>
  </si>
  <si>
    <t>There should be API documentation of all sample input and response</t>
  </si>
  <si>
    <t>Remarks</t>
  </si>
  <si>
    <t>Security Control</t>
  </si>
  <si>
    <t>Deploy encryption (HTTPS) in transmit level</t>
  </si>
  <si>
    <t>Deploy encryption (HTTPS) in transmition  level</t>
  </si>
  <si>
    <t>Ensure that any data that is being requested is coming from an authorized source. Validation with an API key that is registered and valid. Apply authentication through credential based/JWT/Oauth 2/Bearer token etc.</t>
  </si>
  <si>
    <t>API Security</t>
  </si>
  <si>
    <t>"Remember me" functionality for password field need to be disabled</t>
  </si>
  <si>
    <t>Information Security Checklist</t>
  </si>
  <si>
    <t>Does the application PA-DSS compliant (applicable for Credit card ) ?</t>
  </si>
  <si>
    <t>Is there any dependency on application level to update the security patch of Operating System ?</t>
  </si>
  <si>
    <t>Does Minimum Operating System Baseline Standard Security is ensured for Application and Database Server?</t>
  </si>
  <si>
    <t>Does the latest OS security patch installed for the Application and DB server?</t>
  </si>
  <si>
    <t>Is internet access removed for the server if the server is  in the SF/Core Zone?</t>
  </si>
  <si>
    <t>OS administrator should be defined and limited</t>
  </si>
  <si>
    <t>Is AES encryption used for the data security</t>
  </si>
  <si>
    <t>Is there any file upload validation applied?
• File upload validation should be available, if any upload is there</t>
  </si>
  <si>
    <t>User registration should be maintained by administrator</t>
  </si>
  <si>
    <t>Application Type</t>
  </si>
  <si>
    <t>Total</t>
  </si>
  <si>
    <t>Does the application password complexity (combination of digits, character, special character, min length of password ) enabled?</t>
  </si>
  <si>
    <t>Does the application have configurable option to select geo-location and IP based access restriction?</t>
  </si>
  <si>
    <t>Does the application use content security policy (CSP) enabled ?</t>
  </si>
  <si>
    <t>Application should have protection against sensitive data exposure through error message or default configuration pages</t>
  </si>
  <si>
    <t>Is the URL of the application  reveal sensitive information to a potential hacker ?</t>
  </si>
  <si>
    <t>The application should have feature to Force the end users to change password  after a certain days (60 or 90 days)</t>
  </si>
  <si>
    <t xml:space="preserve">The application should prevent users for using password same as user ID/user name </t>
  </si>
  <si>
    <t xml:space="preserve">Is the latest application framework used ? </t>
  </si>
  <si>
    <t>Does the application comply regulatory requirement, laws, Bank policy and guideline?</t>
  </si>
  <si>
    <t>The application should be capable to sanitize the input validation for each data input field</t>
  </si>
  <si>
    <t>The application should capable to prevent unauthorized/malicious file upload</t>
  </si>
  <si>
    <t>The application should have administrative reporting feature by which different administrative activities can be exported in CSV or pdf format</t>
  </si>
  <si>
    <t xml:space="preserve">The application should have separate Testing and Production environment </t>
  </si>
  <si>
    <t>Application Admin panel should be separate from end user's panel and never exposed to public internet</t>
  </si>
  <si>
    <t>Application source code/configuration file should not contain hard coded credential in clear text</t>
  </si>
  <si>
    <t>The application should not reveal server version/application framework or sensitive information in its header</t>
  </si>
  <si>
    <r>
      <t xml:space="preserve">Does the application has Transport Layer (TLS/SSL) security to prevent the plaintext communication? Must be HTTPS and minimum supported TLS version is </t>
    </r>
    <r>
      <rPr>
        <b/>
        <sz val="11"/>
        <rFont val="Calibri"/>
        <family val="2"/>
        <scheme val="minor"/>
      </rPr>
      <t>TLS1.2</t>
    </r>
  </si>
  <si>
    <t>User's credentials should not passes in clear text. It must be encoded/encrypted while passing through channels</t>
  </si>
  <si>
    <t>The application should log out the user forcefully  after a certain idle time (180 sec or 220sec)</t>
  </si>
  <si>
    <t>Does the system able to protect itself from various application vulnerability issues like URL tampering, SQL Injection, cross site scripting etc including all the issues present on OWASP Top 10</t>
  </si>
  <si>
    <t>The application should  "Force Logout" the user if user close the browser</t>
  </si>
  <si>
    <t>Does the application have protection against brute force attack (captcha etc) ?</t>
  </si>
  <si>
    <t>Does the application has compatibility issue with specific web browser &amp; version</t>
  </si>
  <si>
    <t>Does the application integrated with Security Questions, OTP, Biometric or token base  Authentication?</t>
  </si>
  <si>
    <t>Does the application support multi factor (2FA) authentication ?</t>
  </si>
  <si>
    <t>Sly</t>
  </si>
  <si>
    <t>Application event log should contain detail information about administrative activities with event date/time  like:
&gt;User creation
&gt;Role modification
&gt;User deletion
&gt;User's source IP address
&gt;Last login time by user 
&gt;User disable reason</t>
  </si>
  <si>
    <t>Does the application support of Group based access i.e group wise role creation ?</t>
  </si>
  <si>
    <t>The application should be capable to prevent duplicate User ID creation</t>
  </si>
  <si>
    <t>Is there any prompt to change password after 60 or 90 days?</t>
  </si>
  <si>
    <t>Production</t>
  </si>
  <si>
    <t>DC</t>
  </si>
  <si>
    <t>Application Server Details</t>
  </si>
  <si>
    <t>Hostname</t>
  </si>
  <si>
    <t>IP Address</t>
  </si>
  <si>
    <t>OS Type/Version</t>
  </si>
  <si>
    <t>Prod/UAT/Dev</t>
  </si>
  <si>
    <t>DC/DR</t>
  </si>
  <si>
    <t>Database Server Details</t>
  </si>
  <si>
    <t>DB Name</t>
  </si>
  <si>
    <t>DB Version</t>
  </si>
  <si>
    <t>Application Details</t>
  </si>
  <si>
    <t>Application Name</t>
  </si>
  <si>
    <t>Version</t>
  </si>
  <si>
    <t>Platform/Framework</t>
  </si>
  <si>
    <t>API Details</t>
  </si>
  <si>
    <t>API Type (REST/Soap/GraphQL etc)</t>
  </si>
  <si>
    <t>API URL/Endpint</t>
  </si>
  <si>
    <t>API/Service Name</t>
  </si>
  <si>
    <t>Does the application have secure session "token based access" during each and every login</t>
  </si>
  <si>
    <t>Authentication failure response should not point only "user" or "password" rather show "Invalid username and/or password"</t>
  </si>
  <si>
    <t>Application need to be integration with central Log Management System</t>
  </si>
  <si>
    <t>Does the component of the application have any issue with Antivirus/Antimalware security solutions ?</t>
  </si>
  <si>
    <t>Does the application have Forget-Password option ?</t>
  </si>
  <si>
    <t>The application should have account locked out mechanism if  wrong credential is attempted for 3~5 times</t>
  </si>
  <si>
    <t>Is there any features so that we can identify user is permanently disable or temporary. Eg. Annual leave?</t>
  </si>
  <si>
    <t>User Management should have facility to restrict or allow query rights to different users for different workgroups:
• Create user
• Edit user, Password reset, Activate/De-activate user
• Block/Unblock user, Delete user, User list with search
• Assign user role, Create role, Edit role, Delete role, Role list with search
• Assign permission to role</t>
  </si>
  <si>
    <t>Does the application force user to reset password for the 1st time login?</t>
  </si>
  <si>
    <t>Applicaiton URL</t>
  </si>
  <si>
    <t>Is the Antivirus/Antimalware/server security installed in the Application and DB server?</t>
  </si>
  <si>
    <t>Application and database server should be separate</t>
  </si>
  <si>
    <t>The application should be integrated with the WAF, DDOS, SSLO ?</t>
  </si>
  <si>
    <t xml:space="preserve">Administrative ports/service (SSH/22, RDP/3389) should be controlled by Network Firewall policy so that only authorized users can access </t>
  </si>
  <si>
    <t>There should be list of open ports and services with proper requirement and unnecessary ports/service should be disabled</t>
  </si>
  <si>
    <t xml:space="preserve">OS level event logging should be enabled for application and database server with time stamp so that user's activity and system changes can be tracked
</t>
  </si>
  <si>
    <t>High availability for application and database server so that service can be ensured if one node is down</t>
  </si>
  <si>
    <t>The traffic of application server with other servers should be controlled through Network Firewall policy by allowing only required port/service and prevent unauthorized port/service</t>
  </si>
  <si>
    <t>Uninstall the unnecessary software or default packages/libraries from the operating system</t>
  </si>
  <si>
    <t>Password policy should be applied for OS users as per City Bank ICT Security Policy</t>
  </si>
  <si>
    <t>Direct login with "root" user should be disabled. For privileged user activity, "sudo" user can be used.</t>
  </si>
  <si>
    <t>The server should be secured by mitigating the identified vulnerabilities through VA&amp;PT activity</t>
  </si>
  <si>
    <t>Does the user identification mechanism ( ex: input comment or information) exist in the application ?</t>
  </si>
  <si>
    <t>Is bulk user creation feature (via csv or excel) available?</t>
  </si>
  <si>
    <t>UAT</t>
  </si>
  <si>
    <t>Development</t>
  </si>
  <si>
    <t>DR</t>
  </si>
  <si>
    <t>Data-in-Rest should be  secured using encryption</t>
  </si>
  <si>
    <t>Transport level encryption to the database should be enabled</t>
  </si>
  <si>
    <t>Does the application and database backup with retention are confirmed?</t>
  </si>
  <si>
    <t>Audit Trail should be enabled in database</t>
  </si>
  <si>
    <t>Insecure Cipher Suites should be disabled</t>
  </si>
  <si>
    <t xml:space="preserve">Database event log should be enabled for : 
Transaction logs, History Logs, Error logs, Debug logs </t>
  </si>
  <si>
    <t xml:space="preserve">There should be IP whitelisting/restriction in database so that only authorized IP can be access database such as application server can connect </t>
  </si>
  <si>
    <t>The SECURE_CONTROL_ setting need to be in place to control connection the DB server  for remote configuration of the listener.</t>
  </si>
  <si>
    <t>Is there input validation enabled?
(a) Constrain input – decide what is allowed in the field
(b) Validate data – type, length, format, and range
(c) Reject “Non Compliant” input
(d) Sanitize Input – This can include stripping a null from the end of a user supplied string; escaping out values so they are treated as literals, and HTML or URL encoding to wrap data and treat it as a literal</t>
  </si>
  <si>
    <t>Default settings should be changed like :
1. Ensure All Default Passwords Are Changed
2. Ensure All Sample Data And Users Have Been Removed</t>
  </si>
  <si>
    <t xml:space="preserve">Password policy should be enabled as per CBL ICT security Policy for database administrator </t>
  </si>
  <si>
    <t>Account lockout should be enabled for 'FAILED_LOGIN_ATTEMPTS</t>
  </si>
  <si>
    <t>Auto disable the users who does not login for more than 90 days</t>
  </si>
  <si>
    <t>Does the application comply data integrity?
(a) Non Compliant part of the database has been lost
(b) Data within the system is consistent
(c) Information has been written to the database consistently.</t>
  </si>
  <si>
    <t xml:space="preserve">Database should be secured with latest security patch </t>
  </si>
  <si>
    <t>Does the application support user self password change functionality?</t>
  </si>
  <si>
    <t>The User Access Administrative portal should provide report based on below criteria: User list with active/deactivate status, existing roles assigned  and  with details (e.g., which admin made the changes with creation date and time.) in excel format</t>
  </si>
  <si>
    <t>Does user access management support maker- checker functionality?</t>
  </si>
  <si>
    <t xml:space="preserve">A complete documented guideline about how roles are identified in a system and how they are assigned to individuals </t>
  </si>
  <si>
    <t>The application should prompt/force notification to change password after  resetting credential by administrator</t>
  </si>
  <si>
    <t>Binding client provided data (e.g., JSON) to data models, with proper properties filtering based on an allow list</t>
  </si>
  <si>
    <t xml:space="preserve">Sufficient logging/audit trail should be implemented. </t>
  </si>
  <si>
    <t>Application Diagram</t>
  </si>
  <si>
    <t>Infrastructure Diagram</t>
  </si>
  <si>
    <t>Control Summary</t>
  </si>
  <si>
    <t>Does the application prevent multiple login at the same time from different devices ?</t>
  </si>
  <si>
    <t>Does the capacity and scalability is checked for the application and database server for future enhancement ?</t>
  </si>
  <si>
    <t>Disable the Graphical User Interface (GUI) components access for Linux servers</t>
  </si>
  <si>
    <t>%</t>
  </si>
  <si>
    <t>Overall Score</t>
  </si>
  <si>
    <t>Last login time information should be shown in the application after scuccessful login</t>
  </si>
  <si>
    <t>Reference</t>
  </si>
  <si>
    <t>Non-Compliant</t>
  </si>
  <si>
    <t>Patial-Compliant</t>
  </si>
  <si>
    <t xml:space="preserve">Overall Grading </t>
  </si>
  <si>
    <t>Information Security Checklist
ISD
City Bank PLC.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</si>
</sst>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35" x14ac:knownFonts="1">
    <font>
      <sz val="11"/>
      <color theme="1"/>
      <name val="Calibri"/>
      <family val="2"/>
      <scheme val="minor"/>
    </font>
    <font>
      <sz val="10"/>
      <color theme="1"/>
      <name val="Calibri"/>
      <family val="2"/>
      <scheme val="minor"/>
    </font>
    <font>
      <sz val="11"/>
      <color theme="1"/>
      <name val="Calibri"/>
      <family val="2"/>
      <scheme val="minor"/>
    </font>
    <font>
      <sz val="10"/>
      <name val="Arial"/>
      <family val="2"/>
    </font>
    <font>
      <b/>
      <sz val="11"/>
      <color theme="0"/>
      <name val="Calibri"/>
      <family val="2"/>
      <scheme val="minor"/>
    </font>
    <font>
      <b/>
      <sz val="11"/>
      <color theme="1"/>
      <name val="Calibri"/>
      <family val="2"/>
      <scheme val="minor"/>
    </font>
    <font>
      <b/>
      <sz val="14"/>
      <color theme="0"/>
      <name val="Calibri"/>
      <family val="2"/>
      <scheme val="minor"/>
    </font>
    <font>
      <b/>
      <sz val="10"/>
      <color theme="1"/>
      <name val="Calibri"/>
      <family val="2"/>
      <scheme val="minor"/>
    </font>
    <font>
      <b/>
      <sz val="12"/>
      <color theme="1"/>
      <name val="Calibri"/>
      <family val="2"/>
      <scheme val="minor"/>
    </font>
    <font>
      <b/>
      <sz val="14"/>
      <color theme="1"/>
      <name val="Calibri"/>
      <family val="2"/>
      <scheme val="minor"/>
    </font>
    <font>
      <b/>
      <sz val="12"/>
      <color theme="0"/>
      <name val="Calibri"/>
      <family val="2"/>
      <scheme val="minor"/>
    </font>
    <font>
      <sz val="12"/>
      <color theme="1"/>
      <name val="Calibri"/>
      <family val="2"/>
      <scheme val="minor"/>
    </font>
    <font>
      <sz val="11"/>
      <color theme="0"/>
      <name val="Calibri"/>
      <family val="2"/>
      <scheme val="minor"/>
    </font>
    <font>
      <b/>
      <sz val="14"/>
      <color theme="1"/>
      <name val="Arial Black"/>
      <family val="2"/>
    </font>
    <font>
      <b/>
      <sz val="14"/>
      <name val="Arial Black"/>
      <family val="2"/>
    </font>
    <font>
      <sz val="9"/>
      <color theme="0"/>
      <name val="Calibri"/>
      <family val="2"/>
      <scheme val="minor"/>
    </font>
    <font>
      <sz val="11"/>
      <color theme="1"/>
      <name val="Arial Black"/>
      <family val="2"/>
    </font>
    <font>
      <sz val="9"/>
      <color theme="1"/>
      <name val="Calibri"/>
      <family val="2"/>
      <scheme val="minor"/>
    </font>
    <font>
      <b/>
      <sz val="10"/>
      <color theme="1"/>
      <name val="Arial Black"/>
      <family val="2"/>
    </font>
    <font>
      <sz val="10"/>
      <color theme="1"/>
      <name val="Arial Black"/>
      <family val="2"/>
    </font>
    <font>
      <i/>
      <sz val="10"/>
      <color theme="1"/>
      <name val="Calibri"/>
      <family val="2"/>
      <scheme val="minor"/>
    </font>
    <font>
      <b/>
      <sz val="12"/>
      <name val="Calibri"/>
      <family val="2"/>
      <scheme val="minor"/>
    </font>
    <font>
      <b/>
      <sz val="12"/>
      <name val="Arial Black"/>
      <family val="2"/>
    </font>
    <font>
      <b/>
      <sz val="12"/>
      <color theme="1"/>
      <name val="Arial Black"/>
      <family val="2"/>
    </font>
    <font>
      <sz val="11"/>
      <name val="Calibri"/>
      <family val="2"/>
      <scheme val="minor"/>
    </font>
    <font>
      <sz val="14"/>
      <color theme="1"/>
      <name val="Calibri"/>
      <family val="2"/>
      <scheme val="minor"/>
    </font>
    <font>
      <b/>
      <sz val="18"/>
      <color theme="1"/>
      <name val="Calibri"/>
      <family val="2"/>
      <scheme val="minor"/>
    </font>
    <font>
      <i/>
      <sz val="11"/>
      <color theme="1"/>
      <name val="Calibri"/>
      <family val="2"/>
      <scheme val="minor"/>
    </font>
    <font>
      <b/>
      <sz val="11"/>
      <name val="Calibri"/>
      <family val="2"/>
      <scheme val="minor"/>
    </font>
    <font>
      <sz val="11"/>
      <name val="Calibri"/>
      <family val="2"/>
      <scheme val="minor"/>
    </font>
    <font>
      <sz val="11"/>
      <name val="Calibri"/>
      <family val="2"/>
      <scheme val="minor"/>
    </font>
    <font>
      <sz val="11"/>
      <color theme="1"/>
      <name val="Calibri"/>
      <family val="2"/>
      <scheme val="minor"/>
    </font>
    <font>
      <b/>
      <sz val="16"/>
      <color theme="1"/>
      <name val="Calibri"/>
      <family val="2"/>
      <scheme val="minor"/>
    </font>
    <font>
      <sz val="11"/>
      <color theme="1" tint="0.499984740745262"/>
      <name val="Calibri"/>
      <family val="2"/>
      <scheme val="minor"/>
    </font>
    <font>
      <sz val="12"/>
      <color theme="1" tint="0.499984740745262"/>
      <name val="Calibri"/>
      <family val="2"/>
      <scheme val="minor"/>
    </font>
  </fonts>
  <fills count="18">
    <fill>
      <patternFill patternType="none"/>
    </fill>
    <fill>
      <patternFill patternType="gray125"/>
    </fill>
    <fill>
      <patternFill patternType="solid">
        <fgColor rgb="FFFF00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rgb="FF002060"/>
        <bgColor indexed="64"/>
      </patternFill>
    </fill>
    <fill>
      <patternFill patternType="solid">
        <fgColor theme="3" tint="0.39997558519241921"/>
        <bgColor indexed="64"/>
      </patternFill>
    </fill>
    <fill>
      <patternFill patternType="solid">
        <fgColor theme="9"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rgb="FFF0FEFC"/>
        <bgColor indexed="64"/>
      </patternFill>
    </fill>
    <fill>
      <patternFill patternType="solid">
        <fgColor theme="0" tint="-4.9989318521683403E-2"/>
        <bgColor indexed="64"/>
      </patternFill>
    </fill>
    <fill>
      <patternFill patternType="solid">
        <fgColor theme="8" tint="-0.49998474074526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right/>
      <top style="thin">
        <color indexed="64"/>
      </top>
      <bottom/>
      <diagonal/>
    </border>
    <border>
      <left/>
      <right style="thin">
        <color indexed="64"/>
      </right>
      <top/>
      <bottom style="medium">
        <color indexed="64"/>
      </bottom>
      <diagonal/>
    </border>
    <border>
      <left style="thin">
        <color indexed="64"/>
      </left>
      <right style="thin">
        <color indexed="64"/>
      </right>
      <top/>
      <bottom/>
      <diagonal/>
    </border>
    <border>
      <left/>
      <right/>
      <top/>
      <bottom style="thin">
        <color indexed="64"/>
      </bottom>
      <diagonal/>
    </border>
  </borders>
  <cellStyleXfs count="4">
    <xf numFmtId="0" fontId="0" fillId="0" borderId="0"/>
    <xf numFmtId="0" fontId="3" fillId="0" borderId="0"/>
    <xf numFmtId="0" fontId="1" fillId="0" borderId="0"/>
    <xf numFmtId="0" fontId="2" fillId="0" borderId="0"/>
  </cellStyleXfs>
  <cellXfs count="279">
    <xf numFmtId="0" fontId="0" fillId="0" borderId="0" xfId="0"/>
    <xf numFmtId="0" fontId="0" fillId="0" borderId="0" xfId="0" applyFont="1" applyFill="1" applyBorder="1" applyAlignment="1" applyProtection="1">
      <alignment vertical="center"/>
      <protection locked="0"/>
    </xf>
    <xf numFmtId="0" fontId="0" fillId="0" borderId="0" xfId="0" applyFont="1" applyFill="1" applyBorder="1" applyAlignment="1" applyProtection="1">
      <alignment horizontal="left" vertical="top" wrapText="1"/>
      <protection locked="0"/>
    </xf>
    <xf numFmtId="0" fontId="0" fillId="0" borderId="0" xfId="0" applyFont="1" applyFill="1" applyBorder="1" applyAlignment="1" applyProtection="1">
      <alignment vertical="top"/>
      <protection locked="0"/>
    </xf>
    <xf numFmtId="0" fontId="10" fillId="0" borderId="0" xfId="0" applyFont="1" applyFill="1" applyBorder="1" applyAlignment="1" applyProtection="1">
      <alignment vertical="top" wrapText="1"/>
      <protection locked="0"/>
    </xf>
    <xf numFmtId="0" fontId="11" fillId="0" borderId="0" xfId="0" applyFont="1" applyFill="1" applyBorder="1" applyAlignment="1" applyProtection="1">
      <alignment vertical="top"/>
      <protection locked="0"/>
    </xf>
    <xf numFmtId="0" fontId="6" fillId="0" borderId="0" xfId="0" applyFont="1" applyFill="1" applyBorder="1" applyAlignment="1" applyProtection="1">
      <alignment horizontal="center" vertical="top" wrapText="1"/>
      <protection locked="0"/>
    </xf>
    <xf numFmtId="0" fontId="0" fillId="0" borderId="0" xfId="0" applyFill="1" applyProtection="1">
      <protection locked="0"/>
    </xf>
    <xf numFmtId="0" fontId="6" fillId="0" borderId="0" xfId="0" applyFont="1" applyFill="1" applyBorder="1" applyAlignment="1" applyProtection="1">
      <alignment horizontal="center" vertical="center" wrapText="1"/>
      <protection locked="0"/>
    </xf>
    <xf numFmtId="0" fontId="0" fillId="0" borderId="0" xfId="0" applyFill="1" applyAlignment="1" applyProtection="1">
      <alignment horizontal="left" vertical="top" wrapText="1"/>
      <protection locked="0"/>
    </xf>
    <xf numFmtId="0" fontId="0" fillId="0" borderId="0" xfId="0" applyFont="1" applyFill="1" applyAlignment="1" applyProtection="1">
      <alignment horizontal="center" vertical="center"/>
      <protection locked="0"/>
    </xf>
    <xf numFmtId="0" fontId="0" fillId="0" borderId="0" xfId="0" applyFont="1" applyFill="1" applyAlignment="1" applyProtection="1">
      <alignment vertical="top"/>
      <protection locked="0"/>
    </xf>
    <xf numFmtId="0" fontId="0" fillId="0" borderId="0" xfId="0" applyFont="1" applyFill="1" applyAlignment="1" applyProtection="1">
      <alignment horizontal="left" vertical="top" wrapText="1"/>
      <protection locked="0"/>
    </xf>
    <xf numFmtId="0" fontId="11" fillId="0" borderId="0" xfId="0" applyFont="1" applyFill="1" applyAlignment="1" applyProtection="1">
      <alignment vertical="top"/>
      <protection locked="0"/>
    </xf>
    <xf numFmtId="0" fontId="0" fillId="0" borderId="0" xfId="0" applyProtection="1">
      <protection locked="0"/>
    </xf>
    <xf numFmtId="0" fontId="6" fillId="0" borderId="16"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protection locked="0"/>
    </xf>
    <xf numFmtId="0" fontId="0" fillId="0" borderId="6" xfId="0" applyFill="1" applyBorder="1" applyProtection="1">
      <protection locked="0"/>
    </xf>
    <xf numFmtId="0" fontId="6" fillId="0" borderId="17"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protection locked="0"/>
    </xf>
    <xf numFmtId="0" fontId="0" fillId="0" borderId="0" xfId="0" applyFill="1" applyBorder="1" applyProtection="1">
      <protection locked="0"/>
    </xf>
    <xf numFmtId="0" fontId="0" fillId="0" borderId="17" xfId="0" applyBorder="1" applyProtection="1">
      <protection locked="0"/>
    </xf>
    <xf numFmtId="0" fontId="7" fillId="0" borderId="5" xfId="0" applyFont="1" applyBorder="1" applyAlignment="1" applyProtection="1">
      <alignment horizontal="center" vertical="center"/>
      <protection locked="0"/>
    </xf>
    <xf numFmtId="0" fontId="0" fillId="0" borderId="0" xfId="0" applyBorder="1" applyProtection="1">
      <protection locked="0"/>
    </xf>
    <xf numFmtId="0" fontId="7" fillId="0" borderId="0" xfId="0" applyFont="1"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1" fillId="0" borderId="0" xfId="0" applyFont="1" applyBorder="1" applyProtection="1">
      <protection locked="0"/>
    </xf>
    <xf numFmtId="0" fontId="5" fillId="0" borderId="0" xfId="0" applyFont="1" applyBorder="1" applyAlignment="1" applyProtection="1">
      <alignment vertical="top" wrapText="1"/>
      <protection locked="0"/>
    </xf>
    <xf numFmtId="0" fontId="0" fillId="0" borderId="11" xfId="0" applyBorder="1" applyProtection="1">
      <protection locked="0"/>
    </xf>
    <xf numFmtId="0" fontId="0" fillId="0" borderId="9" xfId="0" applyBorder="1" applyProtection="1">
      <protection locked="0"/>
    </xf>
    <xf numFmtId="0" fontId="0" fillId="0" borderId="0" xfId="0" applyProtection="1"/>
    <xf numFmtId="0" fontId="0" fillId="0" borderId="0" xfId="0" applyFill="1" applyBorder="1" applyProtection="1"/>
    <xf numFmtId="0" fontId="4" fillId="0" borderId="0" xfId="0" applyFont="1" applyFill="1" applyBorder="1" applyAlignment="1" applyProtection="1">
      <alignment horizontal="center" vertical="center"/>
    </xf>
    <xf numFmtId="0" fontId="12" fillId="7" borderId="1" xfId="0" applyFont="1" applyFill="1" applyBorder="1" applyAlignment="1" applyProtection="1">
      <alignment horizontal="center" vertical="center"/>
    </xf>
    <xf numFmtId="0" fontId="4" fillId="7" borderId="24"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12" fillId="6" borderId="25" xfId="0" applyFont="1" applyFill="1" applyBorder="1" applyAlignment="1" applyProtection="1">
      <alignment horizontal="center" vertical="center"/>
    </xf>
    <xf numFmtId="0" fontId="12" fillId="6" borderId="1" xfId="0" applyFont="1" applyFill="1" applyBorder="1" applyAlignment="1" applyProtection="1">
      <alignment horizontal="center" vertical="center"/>
    </xf>
    <xf numFmtId="0" fontId="4" fillId="6" borderId="24" xfId="0" applyFont="1" applyFill="1" applyBorder="1" applyAlignment="1" applyProtection="1">
      <alignment horizontal="center" vertical="center" wrapText="1"/>
    </xf>
    <xf numFmtId="0" fontId="4" fillId="7" borderId="25" xfId="0" applyFont="1" applyFill="1" applyBorder="1" applyAlignment="1" applyProtection="1">
      <alignment horizontal="center" vertical="center"/>
    </xf>
    <xf numFmtId="0" fontId="4" fillId="7" borderId="1" xfId="0" applyFont="1" applyFill="1" applyBorder="1" applyAlignment="1" applyProtection="1">
      <alignment horizontal="center" vertical="center"/>
    </xf>
    <xf numFmtId="0" fontId="5" fillId="5" borderId="25" xfId="0" applyFont="1" applyFill="1" applyBorder="1" applyProtection="1"/>
    <xf numFmtId="0" fontId="0" fillId="0" borderId="1" xfId="0" applyBorder="1" applyAlignment="1" applyProtection="1">
      <alignment horizontal="center" vertical="center"/>
    </xf>
    <xf numFmtId="0" fontId="0" fillId="0" borderId="26" xfId="0" applyBorder="1" applyAlignment="1" applyProtection="1">
      <alignment horizontal="center" vertical="center"/>
    </xf>
    <xf numFmtId="0" fontId="0" fillId="0" borderId="0" xfId="0" applyFill="1" applyBorder="1" applyAlignment="1" applyProtection="1">
      <alignment horizontal="center" vertical="center"/>
    </xf>
    <xf numFmtId="0" fontId="0" fillId="0" borderId="25" xfId="0" applyBorder="1" applyAlignment="1" applyProtection="1">
      <alignment horizontal="center" vertical="center"/>
    </xf>
    <xf numFmtId="0" fontId="5" fillId="0" borderId="26" xfId="0" applyFont="1" applyBorder="1" applyAlignment="1" applyProtection="1">
      <alignment horizontal="center" vertical="center"/>
    </xf>
    <xf numFmtId="0" fontId="5" fillId="5" borderId="11" xfId="0" applyFont="1" applyFill="1" applyBorder="1" applyProtection="1"/>
    <xf numFmtId="1" fontId="0" fillId="0" borderId="26" xfId="0" applyNumberFormat="1" applyBorder="1" applyAlignment="1" applyProtection="1">
      <alignment horizontal="center" vertical="center"/>
    </xf>
    <xf numFmtId="1" fontId="0" fillId="0" borderId="0" xfId="0" applyNumberFormat="1" applyFill="1" applyBorder="1" applyAlignment="1" applyProtection="1">
      <alignment horizontal="center" vertical="center"/>
    </xf>
    <xf numFmtId="0" fontId="5" fillId="5" borderId="27" xfId="0" applyFont="1" applyFill="1" applyBorder="1" applyProtection="1"/>
    <xf numFmtId="0" fontId="0" fillId="0" borderId="28" xfId="0" applyBorder="1" applyAlignment="1" applyProtection="1">
      <alignment horizontal="center" vertical="center"/>
    </xf>
    <xf numFmtId="0" fontId="0" fillId="0" borderId="29" xfId="0" applyBorder="1" applyAlignment="1" applyProtection="1">
      <alignment horizontal="center" vertical="center"/>
    </xf>
    <xf numFmtId="0" fontId="0" fillId="0" borderId="27" xfId="0" applyBorder="1" applyAlignment="1" applyProtection="1">
      <alignment horizontal="center" vertical="center"/>
    </xf>
    <xf numFmtId="0" fontId="5" fillId="0" borderId="29" xfId="0" applyFont="1" applyBorder="1" applyAlignment="1" applyProtection="1">
      <alignment horizontal="center" vertical="center"/>
    </xf>
    <xf numFmtId="0" fontId="12" fillId="0" borderId="0" xfId="0" applyFont="1" applyBorder="1" applyProtection="1"/>
    <xf numFmtId="0" fontId="12" fillId="0" borderId="0" xfId="0" applyFont="1" applyBorder="1" applyAlignment="1" applyProtection="1">
      <alignment horizontal="center" vertical="center"/>
    </xf>
    <xf numFmtId="1" fontId="15" fillId="0" borderId="0" xfId="0" applyNumberFormat="1" applyFont="1" applyBorder="1" applyAlignment="1" applyProtection="1">
      <alignment horizontal="center" vertical="center"/>
    </xf>
    <xf numFmtId="1" fontId="15" fillId="0" borderId="0" xfId="0" applyNumberFormat="1" applyFont="1" applyFill="1" applyBorder="1" applyAlignment="1" applyProtection="1">
      <alignment horizontal="center" vertical="center"/>
    </xf>
    <xf numFmtId="0" fontId="12" fillId="0" borderId="0" xfId="0" applyFont="1" applyFill="1" applyBorder="1" applyAlignment="1" applyProtection="1">
      <alignment horizontal="center" vertical="center"/>
    </xf>
    <xf numFmtId="0" fontId="4" fillId="0" borderId="0" xfId="0" applyFont="1" applyBorder="1" applyAlignment="1" applyProtection="1">
      <alignment horizontal="center" vertical="center"/>
    </xf>
    <xf numFmtId="1" fontId="14" fillId="0" borderId="0" xfId="0" applyNumberFormat="1" applyFont="1" applyFill="1" applyBorder="1" applyAlignment="1" applyProtection="1">
      <alignment horizontal="center" vertical="center"/>
    </xf>
    <xf numFmtId="1" fontId="13" fillId="0" borderId="0" xfId="0" applyNumberFormat="1" applyFont="1" applyFill="1" applyBorder="1" applyAlignment="1" applyProtection="1">
      <alignment horizontal="center" vertical="center"/>
    </xf>
    <xf numFmtId="49" fontId="0" fillId="0" borderId="0" xfId="0" applyNumberFormat="1" applyAlignment="1" applyProtection="1"/>
    <xf numFmtId="0" fontId="0" fillId="0" borderId="0" xfId="0" applyBorder="1" applyProtection="1"/>
    <xf numFmtId="49" fontId="0" fillId="0" borderId="0" xfId="0" applyNumberFormat="1" applyBorder="1" applyAlignment="1" applyProtection="1"/>
    <xf numFmtId="49" fontId="0" fillId="0" borderId="0" xfId="0" applyNumberFormat="1" applyFill="1" applyBorder="1" applyAlignment="1" applyProtection="1"/>
    <xf numFmtId="0" fontId="7" fillId="0" borderId="19" xfId="0"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0" fillId="0" borderId="34" xfId="0" applyBorder="1" applyProtection="1">
      <protection locked="0"/>
    </xf>
    <xf numFmtId="1" fontId="16" fillId="0" borderId="19" xfId="0" applyNumberFormat="1" applyFont="1" applyBorder="1" applyAlignment="1" applyProtection="1">
      <alignment horizontal="center" vertical="center"/>
    </xf>
    <xf numFmtId="0" fontId="1" fillId="0" borderId="0" xfId="0" applyFont="1" applyFill="1" applyBorder="1" applyProtection="1"/>
    <xf numFmtId="0" fontId="1" fillId="0" borderId="0" xfId="0" applyFont="1" applyProtection="1"/>
    <xf numFmtId="0" fontId="7" fillId="0" borderId="19" xfId="0" applyFont="1" applyFill="1" applyBorder="1" applyAlignment="1" applyProtection="1">
      <alignment horizontal="center" vertical="center"/>
    </xf>
    <xf numFmtId="0" fontId="7" fillId="9" borderId="19" xfId="0" applyFont="1" applyFill="1" applyBorder="1" applyAlignment="1" applyProtection="1">
      <alignment horizontal="center" vertical="center" wrapText="1"/>
    </xf>
    <xf numFmtId="1" fontId="1" fillId="0" borderId="19" xfId="0" applyNumberFormat="1" applyFont="1" applyFill="1" applyBorder="1" applyAlignment="1" applyProtection="1">
      <alignment horizontal="center" vertical="center"/>
    </xf>
    <xf numFmtId="0" fontId="16" fillId="0" borderId="19" xfId="0" applyFont="1" applyBorder="1" applyAlignment="1" applyProtection="1">
      <alignment horizontal="center" vertical="center"/>
    </xf>
    <xf numFmtId="1" fontId="22" fillId="0" borderId="19" xfId="0" applyNumberFormat="1" applyFont="1" applyFill="1" applyBorder="1" applyAlignment="1" applyProtection="1">
      <alignment horizontal="center" vertical="center"/>
    </xf>
    <xf numFmtId="1" fontId="23" fillId="0" borderId="19" xfId="0" applyNumberFormat="1" applyFont="1" applyBorder="1" applyAlignment="1" applyProtection="1">
      <alignment horizontal="center" vertical="center"/>
    </xf>
    <xf numFmtId="0" fontId="7" fillId="0" borderId="19" xfId="0" applyFont="1" applyBorder="1" applyAlignment="1" applyProtection="1">
      <alignment horizontal="center" vertical="center" wrapText="1"/>
    </xf>
    <xf numFmtId="0" fontId="0" fillId="0" borderId="19" xfId="0" applyBorder="1" applyAlignment="1" applyProtection="1">
      <alignment horizontal="center" vertical="center"/>
    </xf>
    <xf numFmtId="0" fontId="12" fillId="0" borderId="0" xfId="0" applyFont="1" applyProtection="1"/>
    <xf numFmtId="0" fontId="0" fillId="0" borderId="18" xfId="0" applyFont="1" applyBorder="1" applyAlignment="1">
      <alignment horizontal="center" vertical="center"/>
    </xf>
    <xf numFmtId="0" fontId="0" fillId="0" borderId="1" xfId="0" applyFont="1" applyBorder="1" applyAlignment="1">
      <alignment wrapText="1"/>
    </xf>
    <xf numFmtId="0" fontId="0" fillId="0" borderId="14" xfId="0" applyBorder="1"/>
    <xf numFmtId="0" fontId="0" fillId="0" borderId="0" xfId="0" applyAlignment="1">
      <alignment vertical="center" wrapText="1"/>
    </xf>
    <xf numFmtId="0" fontId="10" fillId="0" borderId="0" xfId="0" applyFont="1" applyFill="1" applyBorder="1" applyAlignment="1" applyProtection="1">
      <alignment horizontal="center" vertical="top" wrapText="1"/>
      <protection locked="0"/>
    </xf>
    <xf numFmtId="0" fontId="0" fillId="0" borderId="0" xfId="0" applyFont="1" applyFill="1" applyAlignment="1" applyProtection="1">
      <alignment horizontal="left" vertical="top"/>
      <protection locked="0"/>
    </xf>
    <xf numFmtId="0" fontId="0" fillId="0" borderId="0" xfId="0" applyBorder="1" applyAlignment="1" applyProtection="1">
      <alignment vertical="center"/>
      <protection locked="0"/>
    </xf>
    <xf numFmtId="0" fontId="0" fillId="0" borderId="0" xfId="0" applyAlignment="1" applyProtection="1">
      <alignment vertical="center"/>
      <protection locked="0"/>
    </xf>
    <xf numFmtId="0" fontId="0" fillId="0" borderId="0" xfId="0" applyFill="1" applyBorder="1" applyAlignment="1" applyProtection="1">
      <alignment vertical="center"/>
      <protection locked="0"/>
    </xf>
    <xf numFmtId="0" fontId="25" fillId="0" borderId="1" xfId="0" applyFont="1" applyBorder="1" applyAlignment="1" applyProtection="1">
      <alignment horizontal="center" vertical="center"/>
    </xf>
    <xf numFmtId="0" fontId="5" fillId="3" borderId="43" xfId="0" applyFont="1" applyFill="1" applyBorder="1" applyAlignment="1" applyProtection="1">
      <alignment horizontal="center" vertical="center" wrapText="1"/>
    </xf>
    <xf numFmtId="0" fontId="5" fillId="3" borderId="8" xfId="0" applyFont="1" applyFill="1" applyBorder="1" applyAlignment="1" applyProtection="1">
      <alignment horizontal="center" vertical="center" wrapText="1"/>
    </xf>
    <xf numFmtId="0" fontId="5" fillId="4" borderId="3"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wrapText="1"/>
      <protection locked="0"/>
    </xf>
    <xf numFmtId="0" fontId="0" fillId="0" borderId="34" xfId="0" applyFill="1" applyBorder="1" applyProtection="1">
      <protection locked="0"/>
    </xf>
    <xf numFmtId="0" fontId="0" fillId="0" borderId="9" xfId="0" applyBorder="1" applyAlignment="1" applyProtection="1">
      <alignment vertical="center"/>
      <protection locked="0"/>
    </xf>
    <xf numFmtId="0" fontId="0" fillId="0" borderId="45" xfId="0" applyBorder="1" applyProtection="1">
      <protection locked="0"/>
    </xf>
    <xf numFmtId="0" fontId="0" fillId="0" borderId="44" xfId="0" applyFill="1" applyBorder="1" applyAlignment="1" applyProtection="1">
      <alignment vertical="center"/>
      <protection locked="0"/>
    </xf>
    <xf numFmtId="0" fontId="0" fillId="0" borderId="44" xfId="0" applyFill="1" applyBorder="1" applyProtection="1">
      <protection locked="0"/>
    </xf>
    <xf numFmtId="0" fontId="0" fillId="0" borderId="42" xfId="0" applyFill="1" applyBorder="1" applyProtection="1">
      <protection locked="0"/>
    </xf>
    <xf numFmtId="0" fontId="0" fillId="0" borderId="46" xfId="0" applyFill="1" applyBorder="1" applyProtection="1">
      <protection locked="0"/>
    </xf>
    <xf numFmtId="0" fontId="0" fillId="0" borderId="1" xfId="0" applyBorder="1"/>
    <xf numFmtId="0" fontId="0" fillId="0" borderId="1" xfId="0" applyBorder="1" applyAlignment="1">
      <alignment vertical="top" wrapText="1"/>
    </xf>
    <xf numFmtId="0" fontId="5" fillId="0" borderId="1" xfId="0" applyFont="1" applyBorder="1" applyAlignment="1">
      <alignment vertical="center" wrapText="1"/>
    </xf>
    <xf numFmtId="0" fontId="0" fillId="0" borderId="1" xfId="0" applyBorder="1" applyAlignment="1">
      <alignment horizontal="center" vertical="center"/>
    </xf>
    <xf numFmtId="0" fontId="0" fillId="0" borderId="1" xfId="0" applyBorder="1" applyAlignment="1">
      <alignment wrapText="1"/>
    </xf>
    <xf numFmtId="0" fontId="5" fillId="0" borderId="1" xfId="0" applyFont="1" applyFill="1" applyBorder="1" applyAlignment="1">
      <alignment vertical="center"/>
    </xf>
    <xf numFmtId="0" fontId="0" fillId="0" borderId="1" xfId="0" applyBorder="1" applyAlignment="1">
      <alignment vertical="center"/>
    </xf>
    <xf numFmtId="0" fontId="5" fillId="0" borderId="1" xfId="0" applyFont="1" applyBorder="1" applyAlignment="1">
      <alignment vertical="center"/>
    </xf>
    <xf numFmtId="0" fontId="0" fillId="0" borderId="1" xfId="0" applyBorder="1" applyAlignment="1">
      <alignment vertical="center" wrapText="1"/>
    </xf>
    <xf numFmtId="0" fontId="5" fillId="0" borderId="1" xfId="0" applyFont="1" applyBorder="1" applyAlignment="1">
      <alignment horizontal="left" vertical="center"/>
    </xf>
    <xf numFmtId="0" fontId="5" fillId="0" borderId="1" xfId="0" applyFont="1" applyBorder="1"/>
    <xf numFmtId="0" fontId="8" fillId="13" borderId="1" xfId="0" applyFont="1" applyFill="1" applyBorder="1" applyAlignment="1">
      <alignment horizontal="center" vertical="center"/>
    </xf>
    <xf numFmtId="0" fontId="5" fillId="0" borderId="46" xfId="0" applyFont="1" applyFill="1" applyBorder="1" applyAlignment="1">
      <alignment vertical="center"/>
    </xf>
    <xf numFmtId="0" fontId="0" fillId="0" borderId="46" xfId="0" applyFill="1" applyBorder="1" applyAlignment="1">
      <alignment horizontal="center" vertical="center"/>
    </xf>
    <xf numFmtId="0" fontId="8" fillId="13" borderId="46" xfId="0" applyFont="1" applyFill="1" applyBorder="1" applyAlignment="1">
      <alignment horizontal="center" vertical="center"/>
    </xf>
    <xf numFmtId="0" fontId="28" fillId="0" borderId="1" xfId="0" applyFont="1" applyBorder="1" applyAlignment="1">
      <alignment horizontal="left" vertical="center" wrapText="1"/>
    </xf>
    <xf numFmtId="0" fontId="28" fillId="11" borderId="1" xfId="0" applyFont="1" applyFill="1" applyBorder="1" applyAlignment="1">
      <alignment horizontal="left" vertical="center" wrapText="1"/>
    </xf>
    <xf numFmtId="0" fontId="28" fillId="0" borderId="1" xfId="0" applyFont="1" applyBorder="1" applyAlignment="1" applyProtection="1">
      <alignment horizontal="left" vertical="center" wrapText="1"/>
    </xf>
    <xf numFmtId="0" fontId="5" fillId="0" borderId="1" xfId="0" applyFont="1" applyBorder="1" applyAlignment="1">
      <alignment horizontal="left" vertical="center" wrapText="1"/>
    </xf>
    <xf numFmtId="0" fontId="0" fillId="0" borderId="0" xfId="0" applyFill="1" applyBorder="1" applyAlignment="1">
      <alignment horizontal="left" vertical="top"/>
    </xf>
    <xf numFmtId="0" fontId="5" fillId="4" borderId="12" xfId="0" applyFont="1" applyFill="1" applyBorder="1" applyAlignment="1" applyProtection="1">
      <alignment horizontal="center" vertical="center" wrapText="1"/>
      <protection locked="0"/>
    </xf>
    <xf numFmtId="0" fontId="5" fillId="0" borderId="3" xfId="0" applyFont="1" applyBorder="1" applyAlignment="1" applyProtection="1">
      <alignment horizontal="right"/>
      <protection locked="0"/>
    </xf>
    <xf numFmtId="0" fontId="24" fillId="0" borderId="15" xfId="0" applyFont="1" applyFill="1" applyBorder="1" applyAlignment="1" applyProtection="1">
      <alignment horizontal="left" vertical="top" wrapText="1"/>
    </xf>
    <xf numFmtId="0" fontId="24" fillId="0" borderId="15" xfId="0" applyFont="1" applyFill="1" applyBorder="1" applyAlignment="1">
      <alignment horizontal="left" vertical="top"/>
    </xf>
    <xf numFmtId="0" fontId="24" fillId="0" borderId="0" xfId="0" applyFont="1" applyFill="1" applyAlignment="1" applyProtection="1">
      <alignment horizontal="left" vertical="top" wrapText="1"/>
      <protection locked="0"/>
    </xf>
    <xf numFmtId="0" fontId="24" fillId="0" borderId="15" xfId="0" applyFont="1" applyFill="1" applyBorder="1" applyAlignment="1">
      <alignment horizontal="left" vertical="top" wrapText="1"/>
    </xf>
    <xf numFmtId="0" fontId="24" fillId="0" borderId="0" xfId="0" applyFont="1" applyFill="1" applyBorder="1" applyAlignment="1" applyProtection="1">
      <alignment horizontal="left" vertical="top" wrapText="1"/>
    </xf>
    <xf numFmtId="0" fontId="10" fillId="0" borderId="0" xfId="0" applyFont="1" applyFill="1" applyBorder="1" applyAlignment="1">
      <alignment vertical="center" wrapText="1"/>
    </xf>
    <xf numFmtId="0" fontId="11" fillId="0" borderId="0" xfId="0" applyFont="1"/>
    <xf numFmtId="0" fontId="0" fillId="0" borderId="12" xfId="0" applyBorder="1"/>
    <xf numFmtId="0" fontId="0" fillId="0" borderId="6" xfId="0" applyBorder="1"/>
    <xf numFmtId="0" fontId="0" fillId="0" borderId="7" xfId="0" applyBorder="1"/>
    <xf numFmtId="0" fontId="0" fillId="0" borderId="11" xfId="0" applyBorder="1"/>
    <xf numFmtId="0" fontId="0" fillId="0" borderId="0" xfId="0" applyBorder="1"/>
    <xf numFmtId="0" fontId="0" fillId="0" borderId="13" xfId="0" applyBorder="1"/>
    <xf numFmtId="0" fontId="5" fillId="15" borderId="1" xfId="0" applyFont="1" applyFill="1" applyBorder="1" applyAlignment="1">
      <alignment horizontal="center" vertical="center"/>
    </xf>
    <xf numFmtId="0" fontId="5" fillId="15" borderId="1" xfId="0" applyFont="1" applyFill="1" applyBorder="1" applyAlignment="1">
      <alignment horizontal="center" vertical="center" wrapText="1"/>
    </xf>
    <xf numFmtId="0" fontId="7" fillId="15" borderId="1" xfId="0" applyFont="1" applyFill="1" applyBorder="1" applyAlignment="1">
      <alignment horizontal="center" vertical="center" wrapText="1"/>
    </xf>
    <xf numFmtId="0" fontId="5" fillId="16" borderId="1" xfId="0" applyFont="1" applyFill="1" applyBorder="1" applyAlignment="1">
      <alignment horizontal="center" vertical="center"/>
    </xf>
    <xf numFmtId="0" fontId="5" fillId="16" borderId="1" xfId="0" applyFont="1" applyFill="1" applyBorder="1" applyAlignment="1">
      <alignment horizontal="center" vertical="center" wrapText="1"/>
    </xf>
    <xf numFmtId="0" fontId="7" fillId="16" borderId="1" xfId="0" applyFont="1" applyFill="1" applyBorder="1" applyAlignment="1">
      <alignment horizontal="center" vertical="center" wrapText="1"/>
    </xf>
    <xf numFmtId="0" fontId="5" fillId="16" borderId="1" xfId="0" applyFont="1" applyFill="1" applyBorder="1" applyAlignment="1">
      <alignment vertical="center"/>
    </xf>
    <xf numFmtId="0" fontId="0" fillId="0" borderId="34" xfId="0" applyBorder="1"/>
    <xf numFmtId="0" fontId="0" fillId="16" borderId="1" xfId="0" applyFill="1" applyBorder="1"/>
    <xf numFmtId="0" fontId="5" fillId="0" borderId="0" xfId="0" applyFont="1" applyFill="1" applyBorder="1" applyAlignment="1">
      <alignment vertical="center"/>
    </xf>
    <xf numFmtId="0" fontId="0" fillId="0" borderId="47" xfId="0" applyBorder="1"/>
    <xf numFmtId="0" fontId="0" fillId="0" borderId="40" xfId="0" applyBorder="1"/>
    <xf numFmtId="0" fontId="5" fillId="0" borderId="0" xfId="0" applyFont="1" applyFill="1" applyBorder="1" applyAlignment="1" applyProtection="1">
      <alignment vertical="center"/>
      <protection locked="0"/>
    </xf>
    <xf numFmtId="0" fontId="4" fillId="17" borderId="0" xfId="0" applyFont="1" applyFill="1" applyBorder="1" applyAlignment="1" applyProtection="1">
      <alignment horizontal="center" vertical="center"/>
      <protection locked="0"/>
    </xf>
    <xf numFmtId="0" fontId="4" fillId="17" borderId="0" xfId="0" applyFont="1" applyFill="1" applyBorder="1" applyAlignment="1" applyProtection="1">
      <alignment horizontal="center" vertical="center" wrapText="1"/>
    </xf>
    <xf numFmtId="0" fontId="4" fillId="17" borderId="0" xfId="0" applyFont="1" applyFill="1" applyBorder="1" applyAlignment="1" applyProtection="1">
      <alignment horizontal="center" vertical="center" wrapText="1"/>
      <protection locked="0"/>
    </xf>
    <xf numFmtId="0" fontId="5" fillId="16" borderId="1" xfId="0" applyFont="1" applyFill="1" applyBorder="1" applyAlignment="1">
      <alignment horizontal="center" vertical="center"/>
    </xf>
    <xf numFmtId="0" fontId="24" fillId="0" borderId="0" xfId="0" applyFont="1" applyFill="1" applyBorder="1" applyAlignment="1">
      <alignment horizontal="left" vertical="top"/>
    </xf>
    <xf numFmtId="0" fontId="24" fillId="0" borderId="0" xfId="0" applyFont="1" applyFill="1" applyBorder="1" applyAlignment="1">
      <alignment horizontal="left" vertical="top" wrapText="1"/>
    </xf>
    <xf numFmtId="0" fontId="24" fillId="0" borderId="0" xfId="0" applyFont="1" applyFill="1" applyBorder="1" applyAlignment="1" applyProtection="1">
      <alignment horizontal="left" vertical="top" wrapText="1"/>
      <protection locked="0"/>
    </xf>
    <xf numFmtId="0" fontId="24" fillId="0" borderId="0" xfId="0" applyFont="1" applyFill="1" applyBorder="1" applyAlignment="1" applyProtection="1">
      <alignment vertical="top"/>
      <protection locked="0"/>
    </xf>
    <xf numFmtId="0" fontId="29" fillId="0" borderId="0" xfId="0" applyFont="1" applyFill="1" applyBorder="1" applyAlignment="1" applyProtection="1">
      <alignment vertical="top" wrapText="1"/>
      <protection locked="0"/>
    </xf>
    <xf numFmtId="0" fontId="29" fillId="0" borderId="0" xfId="0" applyFont="1" applyFill="1" applyBorder="1" applyAlignment="1" applyProtection="1">
      <alignment vertical="top"/>
      <protection locked="0"/>
    </xf>
    <xf numFmtId="0" fontId="29" fillId="0" borderId="0" xfId="0" applyFont="1" applyFill="1" applyBorder="1" applyAlignment="1" applyProtection="1">
      <alignment horizontal="left" vertical="top" wrapText="1"/>
      <protection locked="0"/>
    </xf>
    <xf numFmtId="0" fontId="0" fillId="0" borderId="0" xfId="0" applyFill="1" applyBorder="1"/>
    <xf numFmtId="0" fontId="7" fillId="0" borderId="0" xfId="0" applyFont="1" applyFill="1" applyBorder="1" applyAlignment="1">
      <alignment horizontal="center" vertical="center" wrapText="1"/>
    </xf>
    <xf numFmtId="0" fontId="30" fillId="0" borderId="0" xfId="0" applyFont="1" applyFill="1" applyBorder="1" applyAlignment="1">
      <alignment horizontal="left" vertical="top" wrapText="1"/>
    </xf>
    <xf numFmtId="0" fontId="30" fillId="0" borderId="0" xfId="0" applyFont="1" applyFill="1" applyAlignment="1" applyProtection="1">
      <alignment horizontal="left" vertical="top" wrapText="1"/>
      <protection locked="0"/>
    </xf>
    <xf numFmtId="0" fontId="30" fillId="0" borderId="15" xfId="0" applyFont="1" applyFill="1" applyBorder="1" applyAlignment="1">
      <alignment horizontal="left" vertical="top" wrapText="1"/>
    </xf>
    <xf numFmtId="0" fontId="5" fillId="4" borderId="16" xfId="0" applyFont="1" applyFill="1" applyBorder="1" applyAlignment="1" applyProtection="1">
      <alignment horizontal="center" vertical="center"/>
      <protection locked="0"/>
    </xf>
    <xf numFmtId="0" fontId="5" fillId="4" borderId="43"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 xfId="0" applyFont="1" applyFill="1" applyBorder="1" applyAlignment="1" applyProtection="1">
      <alignment vertical="top" wrapText="1"/>
    </xf>
    <xf numFmtId="0" fontId="0" fillId="0" borderId="1" xfId="0" applyFont="1" applyFill="1" applyBorder="1" applyAlignment="1" applyProtection="1">
      <alignment vertical="top"/>
      <protection locked="0"/>
    </xf>
    <xf numFmtId="0" fontId="0" fillId="0" borderId="14" xfId="0" applyFont="1" applyFill="1" applyBorder="1" applyAlignment="1" applyProtection="1">
      <alignment vertical="top"/>
      <protection locked="0"/>
    </xf>
    <xf numFmtId="0" fontId="0" fillId="0" borderId="15" xfId="0" applyFont="1" applyFill="1" applyBorder="1" applyAlignment="1" applyProtection="1">
      <alignment vertical="top"/>
      <protection locked="0"/>
    </xf>
    <xf numFmtId="0" fontId="0" fillId="0" borderId="2" xfId="0" applyFont="1" applyFill="1" applyBorder="1" applyAlignment="1" applyProtection="1">
      <alignment horizontal="left" vertical="top" wrapText="1"/>
    </xf>
    <xf numFmtId="0" fontId="31" fillId="0" borderId="15" xfId="0" applyFont="1" applyFill="1" applyBorder="1" applyAlignment="1" applyProtection="1">
      <alignment vertical="top"/>
      <protection locked="0"/>
    </xf>
    <xf numFmtId="0" fontId="0" fillId="0" borderId="2" xfId="0" applyFont="1" applyFill="1" applyBorder="1" applyAlignment="1" applyProtection="1">
      <alignment vertical="top" wrapText="1"/>
    </xf>
    <xf numFmtId="0" fontId="24" fillId="0" borderId="1" xfId="0" applyFont="1" applyFill="1" applyBorder="1" applyAlignment="1" applyProtection="1">
      <alignment vertical="top" wrapText="1"/>
    </xf>
    <xf numFmtId="0" fontId="0" fillId="0" borderId="0" xfId="0" applyFill="1" applyBorder="1" applyAlignment="1">
      <alignment vertical="top" wrapText="1"/>
    </xf>
    <xf numFmtId="0" fontId="24" fillId="0" borderId="44" xfId="0" applyFont="1" applyFill="1" applyBorder="1" applyAlignment="1" applyProtection="1">
      <alignment horizontal="center" vertical="center" wrapText="1"/>
    </xf>
    <xf numFmtId="0" fontId="25" fillId="0" borderId="19" xfId="0" applyFont="1" applyBorder="1" applyAlignment="1" applyProtection="1">
      <alignment horizontal="center" vertical="center"/>
      <protection locked="0"/>
    </xf>
    <xf numFmtId="0" fontId="30" fillId="0" borderId="44" xfId="0" applyFont="1" applyFill="1" applyBorder="1" applyAlignment="1" applyProtection="1">
      <alignment horizontal="center" vertical="center" wrapText="1"/>
    </xf>
    <xf numFmtId="0" fontId="30" fillId="0" borderId="44" xfId="0" applyFont="1" applyFill="1" applyBorder="1" applyAlignment="1" applyProtection="1">
      <alignment horizontal="left" vertical="top" wrapText="1"/>
    </xf>
    <xf numFmtId="0" fontId="0" fillId="0" borderId="1" xfId="0" applyFont="1" applyBorder="1" applyAlignment="1" applyProtection="1">
      <alignment horizontal="center" vertical="center"/>
    </xf>
    <xf numFmtId="0" fontId="25" fillId="0" borderId="4" xfId="0" applyFont="1" applyBorder="1" applyAlignment="1" applyProtection="1">
      <alignment horizontal="center" vertical="center"/>
      <protection locked="0"/>
    </xf>
    <xf numFmtId="0" fontId="33" fillId="0" borderId="1" xfId="0" applyFont="1" applyBorder="1" applyAlignment="1" applyProtection="1">
      <alignment horizontal="center" vertical="center"/>
      <protection locked="0"/>
    </xf>
    <xf numFmtId="0" fontId="34" fillId="0" borderId="19" xfId="0" applyFont="1" applyBorder="1" applyAlignment="1" applyProtection="1">
      <alignment horizontal="center" vertical="center"/>
      <protection locked="0"/>
    </xf>
    <xf numFmtId="0" fontId="33" fillId="0" borderId="2" xfId="0" applyFont="1" applyBorder="1" applyAlignment="1" applyProtection="1">
      <alignment horizontal="center" vertical="center"/>
      <protection locked="0"/>
    </xf>
    <xf numFmtId="0" fontId="0" fillId="0" borderId="1" xfId="0" applyBorder="1" applyProtection="1">
      <protection hidden="1"/>
    </xf>
    <xf numFmtId="164" fontId="0" fillId="0" borderId="1" xfId="0" applyNumberFormat="1" applyBorder="1" applyProtection="1">
      <protection hidden="1"/>
    </xf>
    <xf numFmtId="165" fontId="0" fillId="0" borderId="1" xfId="0" applyNumberFormat="1" applyBorder="1" applyProtection="1">
      <protection hidden="1"/>
    </xf>
    <xf numFmtId="0" fontId="0" fillId="0" borderId="2" xfId="0" applyFont="1" applyBorder="1" applyAlignment="1" applyProtection="1">
      <alignment horizontal="center" vertical="center"/>
      <protection locked="0"/>
    </xf>
    <xf numFmtId="0" fontId="26" fillId="12" borderId="1" xfId="0" applyFont="1" applyFill="1" applyBorder="1" applyAlignment="1" applyProtection="1">
      <alignment horizontal="center" vertical="center"/>
      <protection locked="0"/>
    </xf>
    <xf numFmtId="0" fontId="32" fillId="0" borderId="1" xfId="0" applyFont="1" applyBorder="1" applyAlignment="1" applyProtection="1">
      <alignment horizontal="center" vertical="center"/>
      <protection locked="0"/>
    </xf>
    <xf numFmtId="0" fontId="4" fillId="2" borderId="11" xfId="0" applyFont="1" applyFill="1" applyBorder="1" applyAlignment="1" applyProtection="1">
      <alignment horizontal="center" vertical="center" wrapText="1"/>
      <protection locked="0"/>
    </xf>
    <xf numFmtId="0" fontId="4" fillId="2" borderId="0" xfId="0" applyFont="1" applyFill="1" applyBorder="1" applyAlignment="1" applyProtection="1">
      <alignment horizontal="center" vertical="center" wrapText="1"/>
      <protection locked="0"/>
    </xf>
    <xf numFmtId="0" fontId="25" fillId="0" borderId="2" xfId="0" applyFont="1" applyBorder="1" applyAlignment="1" applyProtection="1">
      <alignment horizontal="center" vertical="center"/>
    </xf>
    <xf numFmtId="0" fontId="25" fillId="0" borderId="41" xfId="0" applyFont="1" applyBorder="1" applyAlignment="1" applyProtection="1">
      <alignment horizontal="center" vertical="center"/>
    </xf>
    <xf numFmtId="0" fontId="19" fillId="10" borderId="12" xfId="0" applyFont="1" applyFill="1" applyBorder="1" applyAlignment="1" applyProtection="1">
      <alignment horizontal="center" vertical="center" wrapText="1"/>
      <protection locked="0"/>
    </xf>
    <xf numFmtId="0" fontId="19" fillId="10" borderId="7" xfId="0" applyFont="1" applyFill="1" applyBorder="1" applyAlignment="1" applyProtection="1">
      <alignment horizontal="center" vertical="center" wrapText="1"/>
      <protection locked="0"/>
    </xf>
    <xf numFmtId="0" fontId="19" fillId="10" borderId="11" xfId="0" applyFont="1" applyFill="1" applyBorder="1" applyAlignment="1" applyProtection="1">
      <alignment horizontal="center" vertical="center" wrapText="1"/>
      <protection locked="0"/>
    </xf>
    <xf numFmtId="0" fontId="19" fillId="10" borderId="13" xfId="0" applyFont="1" applyFill="1" applyBorder="1" applyAlignment="1" applyProtection="1">
      <alignment horizontal="center" vertical="center" wrapText="1"/>
      <protection locked="0"/>
    </xf>
    <xf numFmtId="0" fontId="19" fillId="10" borderId="8" xfId="0" applyFont="1" applyFill="1" applyBorder="1" applyAlignment="1" applyProtection="1">
      <alignment horizontal="center" vertical="center" wrapText="1"/>
      <protection locked="0"/>
    </xf>
    <xf numFmtId="0" fontId="19" fillId="10" borderId="10" xfId="0" applyFont="1" applyFill="1" applyBorder="1" applyAlignment="1" applyProtection="1">
      <alignment horizontal="center" vertical="center" wrapText="1"/>
      <protection locked="0"/>
    </xf>
    <xf numFmtId="1" fontId="22" fillId="0" borderId="35" xfId="0" applyNumberFormat="1" applyFont="1" applyFill="1" applyBorder="1" applyAlignment="1" applyProtection="1">
      <alignment horizontal="center" vertical="center"/>
      <protection locked="0"/>
    </xf>
    <xf numFmtId="0" fontId="22" fillId="0" borderId="36" xfId="0" applyFont="1" applyFill="1" applyBorder="1" applyAlignment="1" applyProtection="1">
      <alignment horizontal="center" vertical="center"/>
      <protection locked="0"/>
    </xf>
    <xf numFmtId="0" fontId="22" fillId="0" borderId="18" xfId="0" applyFont="1" applyFill="1" applyBorder="1" applyAlignment="1" applyProtection="1">
      <alignment horizontal="center" vertical="center"/>
      <protection locked="0"/>
    </xf>
    <xf numFmtId="0" fontId="22" fillId="0" borderId="1" xfId="0" applyFont="1" applyFill="1" applyBorder="1" applyAlignment="1" applyProtection="1">
      <alignment horizontal="center" vertical="center"/>
      <protection locked="0"/>
    </xf>
    <xf numFmtId="0" fontId="22" fillId="0" borderId="38" xfId="0" applyFont="1" applyFill="1" applyBorder="1" applyAlignment="1" applyProtection="1">
      <alignment horizontal="center" vertical="center"/>
      <protection locked="0"/>
    </xf>
    <xf numFmtId="0" fontId="22" fillId="0" borderId="28" xfId="0" applyFont="1" applyFill="1" applyBorder="1" applyAlignment="1" applyProtection="1">
      <alignment horizontal="center" vertical="center"/>
      <protection locked="0"/>
    </xf>
    <xf numFmtId="0" fontId="21" fillId="0" borderId="37" xfId="0" applyFont="1" applyFill="1" applyBorder="1" applyAlignment="1" applyProtection="1">
      <alignment horizontal="center" vertical="center"/>
      <protection locked="0"/>
    </xf>
    <xf numFmtId="0" fontId="21" fillId="0" borderId="6" xfId="0" applyFont="1" applyFill="1" applyBorder="1" applyAlignment="1" applyProtection="1">
      <alignment horizontal="center" vertical="center"/>
      <protection locked="0"/>
    </xf>
    <xf numFmtId="0" fontId="21" fillId="0" borderId="7" xfId="0" applyFont="1" applyFill="1" applyBorder="1" applyAlignment="1" applyProtection="1">
      <alignment horizontal="center" vertical="center"/>
      <protection locked="0"/>
    </xf>
    <xf numFmtId="0" fontId="21" fillId="0" borderId="31" xfId="0" applyFont="1" applyFill="1" applyBorder="1" applyAlignment="1" applyProtection="1">
      <alignment horizontal="center" vertical="center"/>
      <protection locked="0"/>
    </xf>
    <xf numFmtId="0" fontId="21" fillId="0" borderId="0" xfId="0" applyFont="1" applyFill="1" applyBorder="1" applyAlignment="1" applyProtection="1">
      <alignment horizontal="center" vertical="center"/>
      <protection locked="0"/>
    </xf>
    <xf numFmtId="0" fontId="21" fillId="0" borderId="13" xfId="0" applyFont="1" applyFill="1" applyBorder="1" applyAlignment="1" applyProtection="1">
      <alignment horizontal="center" vertical="center"/>
      <protection locked="0"/>
    </xf>
    <xf numFmtId="0" fontId="21" fillId="0" borderId="39" xfId="0" applyFont="1" applyFill="1" applyBorder="1" applyAlignment="1" applyProtection="1">
      <alignment horizontal="center" vertical="center"/>
      <protection locked="0"/>
    </xf>
    <xf numFmtId="0" fontId="21" fillId="0" borderId="9"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0" fontId="5" fillId="4" borderId="16" xfId="0" applyFont="1" applyFill="1" applyBorder="1" applyAlignment="1" applyProtection="1">
      <alignment horizontal="center" vertical="center"/>
      <protection locked="0"/>
    </xf>
    <xf numFmtId="0" fontId="5" fillId="4" borderId="43" xfId="0" applyFont="1" applyFill="1" applyBorder="1" applyAlignment="1" applyProtection="1">
      <alignment horizontal="center" vertical="center"/>
      <protection locked="0"/>
    </xf>
    <xf numFmtId="0" fontId="33" fillId="0" borderId="2" xfId="0" applyFont="1" applyBorder="1" applyAlignment="1" applyProtection="1">
      <alignment horizontal="center" vertical="center"/>
      <protection locked="0"/>
    </xf>
    <xf numFmtId="0" fontId="33" fillId="0" borderId="41" xfId="0" applyFont="1" applyBorder="1" applyAlignment="1" applyProtection="1">
      <alignment horizontal="center" vertical="center"/>
      <protection locked="0"/>
    </xf>
    <xf numFmtId="0" fontId="5" fillId="0" borderId="12" xfId="0" applyFont="1" applyBorder="1" applyAlignment="1" applyProtection="1">
      <alignment horizontal="left" vertical="top" wrapText="1"/>
    </xf>
    <xf numFmtId="0" fontId="5" fillId="0" borderId="6" xfId="0" applyFont="1" applyBorder="1" applyAlignment="1" applyProtection="1">
      <alignment horizontal="left" vertical="top" wrapText="1"/>
    </xf>
    <xf numFmtId="0" fontId="5" fillId="0" borderId="7" xfId="0" applyFont="1" applyBorder="1" applyAlignment="1" applyProtection="1">
      <alignment horizontal="left" vertical="top" wrapText="1"/>
    </xf>
    <xf numFmtId="0" fontId="5" fillId="0" borderId="11"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8" xfId="0" applyFont="1" applyBorder="1" applyAlignment="1" applyProtection="1">
      <alignment horizontal="left" vertical="top" wrapText="1"/>
    </xf>
    <xf numFmtId="0" fontId="5" fillId="0" borderId="9" xfId="0" applyFont="1" applyBorder="1" applyAlignment="1" applyProtection="1">
      <alignment horizontal="left" vertical="top" wrapText="1"/>
    </xf>
    <xf numFmtId="0" fontId="5" fillId="0" borderId="10" xfId="0" applyFont="1" applyBorder="1" applyAlignment="1" applyProtection="1">
      <alignment horizontal="left" vertical="top" wrapText="1"/>
    </xf>
    <xf numFmtId="0" fontId="0" fillId="4" borderId="3" xfId="0" applyFill="1" applyBorder="1" applyAlignment="1" applyProtection="1">
      <alignment horizontal="left" vertical="top" wrapText="1"/>
      <protection locked="0"/>
    </xf>
    <xf numFmtId="0" fontId="0" fillId="4" borderId="4" xfId="0" applyFill="1" applyBorder="1" applyAlignment="1" applyProtection="1">
      <alignment horizontal="left" vertical="top" wrapText="1"/>
      <protection locked="0"/>
    </xf>
    <xf numFmtId="0" fontId="0" fillId="4" borderId="5" xfId="0" applyFill="1" applyBorder="1" applyAlignment="1" applyProtection="1">
      <alignment horizontal="left" vertical="top" wrapText="1"/>
      <protection locked="0"/>
    </xf>
    <xf numFmtId="0" fontId="17" fillId="0" borderId="3" xfId="0" applyFont="1" applyFill="1" applyBorder="1" applyAlignment="1" applyProtection="1">
      <alignment horizontal="center"/>
      <protection locked="0"/>
    </xf>
    <xf numFmtId="0" fontId="17" fillId="0" borderId="4" xfId="0" applyFont="1" applyFill="1" applyBorder="1" applyAlignment="1" applyProtection="1">
      <alignment horizontal="center"/>
      <protection locked="0"/>
    </xf>
    <xf numFmtId="0" fontId="17" fillId="0" borderId="5" xfId="0" applyFont="1" applyFill="1" applyBorder="1" applyAlignment="1" applyProtection="1">
      <alignment horizontal="center"/>
      <protection locked="0"/>
    </xf>
    <xf numFmtId="0" fontId="0" fillId="4" borderId="3" xfId="0" applyFill="1" applyBorder="1" applyAlignment="1">
      <alignment horizontal="left" vertical="top"/>
    </xf>
    <xf numFmtId="0" fontId="0" fillId="4" borderId="4" xfId="0" applyFill="1" applyBorder="1" applyAlignment="1">
      <alignment horizontal="left" vertical="top"/>
    </xf>
    <xf numFmtId="0" fontId="0" fillId="4" borderId="5" xfId="0" applyFill="1" applyBorder="1" applyAlignment="1">
      <alignment horizontal="left" vertical="top"/>
    </xf>
    <xf numFmtId="165" fontId="32" fillId="0" borderId="1" xfId="0" applyNumberFormat="1" applyFont="1" applyBorder="1" applyAlignment="1" applyProtection="1">
      <alignment horizontal="center" vertical="center"/>
    </xf>
    <xf numFmtId="0" fontId="26" fillId="0" borderId="1" xfId="0" applyFont="1" applyBorder="1" applyAlignment="1" applyProtection="1">
      <alignment horizontal="center" vertical="center"/>
      <protection locked="0"/>
    </xf>
    <xf numFmtId="0" fontId="5" fillId="0" borderId="1" xfId="0" applyFont="1" applyBorder="1" applyAlignment="1" applyProtection="1">
      <alignment horizontal="center"/>
      <protection hidden="1"/>
    </xf>
    <xf numFmtId="165" fontId="0" fillId="0" borderId="1" xfId="0" applyNumberFormat="1" applyBorder="1" applyAlignment="1" applyProtection="1">
      <alignment horizontal="center" vertical="center"/>
      <protection hidden="1"/>
    </xf>
    <xf numFmtId="0" fontId="9" fillId="14" borderId="47"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9" fillId="14" borderId="1" xfId="0" applyFont="1" applyFill="1" applyBorder="1" applyAlignment="1">
      <alignment horizontal="center" vertical="center"/>
    </xf>
    <xf numFmtId="0" fontId="9" fillId="14" borderId="0" xfId="0" applyFont="1" applyFill="1" applyBorder="1" applyAlignment="1">
      <alignment horizontal="center" vertical="center"/>
    </xf>
    <xf numFmtId="0" fontId="8" fillId="0" borderId="12" xfId="0" applyFont="1" applyFill="1" applyBorder="1" applyAlignment="1">
      <alignment horizontal="center" vertical="top"/>
    </xf>
    <xf numFmtId="0" fontId="8" fillId="0" borderId="6" xfId="0" applyFont="1" applyFill="1" applyBorder="1" applyAlignment="1">
      <alignment horizontal="center" vertical="top"/>
    </xf>
    <xf numFmtId="0" fontId="8" fillId="0" borderId="7" xfId="0" applyFont="1" applyFill="1" applyBorder="1" applyAlignment="1">
      <alignment horizontal="center" vertical="top"/>
    </xf>
    <xf numFmtId="0" fontId="8" fillId="0" borderId="11" xfId="0" applyFont="1" applyFill="1" applyBorder="1" applyAlignment="1">
      <alignment horizontal="center" vertical="top"/>
    </xf>
    <xf numFmtId="0" fontId="8" fillId="0" borderId="0" xfId="0" applyFont="1" applyFill="1" applyBorder="1" applyAlignment="1">
      <alignment horizontal="center" vertical="top"/>
    </xf>
    <xf numFmtId="0" fontId="8" fillId="0" borderId="13" xfId="0" applyFont="1" applyFill="1" applyBorder="1" applyAlignment="1">
      <alignment horizontal="center" vertical="top"/>
    </xf>
    <xf numFmtId="0" fontId="8" fillId="0" borderId="8" xfId="0" applyFont="1" applyFill="1" applyBorder="1" applyAlignment="1">
      <alignment horizontal="center" vertical="top"/>
    </xf>
    <xf numFmtId="0" fontId="8" fillId="0" borderId="9" xfId="0" applyFont="1" applyFill="1" applyBorder="1" applyAlignment="1">
      <alignment horizontal="center" vertical="top"/>
    </xf>
    <xf numFmtId="0" fontId="8" fillId="0" borderId="10" xfId="0" applyFont="1" applyFill="1" applyBorder="1" applyAlignment="1">
      <alignment horizontal="center" vertical="top"/>
    </xf>
    <xf numFmtId="49" fontId="0" fillId="0" borderId="0" xfId="0" applyNumberFormat="1" applyFill="1" applyBorder="1" applyAlignment="1" applyProtection="1">
      <alignment horizontal="center"/>
    </xf>
    <xf numFmtId="0" fontId="4" fillId="8" borderId="16" xfId="0" applyFont="1" applyFill="1" applyBorder="1" applyAlignment="1" applyProtection="1">
      <alignment horizontal="center" vertical="center"/>
    </xf>
    <xf numFmtId="0" fontId="4" fillId="8" borderId="23" xfId="0" applyFont="1" applyFill="1" applyBorder="1" applyAlignment="1" applyProtection="1">
      <alignment horizontal="center" vertical="center"/>
    </xf>
    <xf numFmtId="0" fontId="4" fillId="7" borderId="20" xfId="0" applyFont="1" applyFill="1" applyBorder="1" applyAlignment="1" applyProtection="1">
      <alignment horizontal="center" vertical="center"/>
    </xf>
    <xf numFmtId="0" fontId="4" fillId="7" borderId="21" xfId="0" applyFont="1" applyFill="1" applyBorder="1" applyAlignment="1" applyProtection="1">
      <alignment horizontal="center" vertical="center"/>
    </xf>
    <xf numFmtId="0" fontId="4" fillId="7" borderId="22" xfId="0" applyFont="1" applyFill="1" applyBorder="1" applyAlignment="1" applyProtection="1">
      <alignment horizontal="center" vertical="center"/>
    </xf>
    <xf numFmtId="0" fontId="4" fillId="6" borderId="30" xfId="0" applyFont="1" applyFill="1" applyBorder="1" applyAlignment="1" applyProtection="1">
      <alignment horizontal="center" vertical="center"/>
    </xf>
    <xf numFmtId="0" fontId="4" fillId="6" borderId="21" xfId="0" applyFont="1" applyFill="1" applyBorder="1" applyAlignment="1" applyProtection="1">
      <alignment horizontal="center" vertical="center"/>
    </xf>
    <xf numFmtId="0" fontId="4" fillId="6" borderId="22" xfId="0" applyFont="1" applyFill="1" applyBorder="1" applyAlignment="1" applyProtection="1">
      <alignment horizontal="center" vertical="center"/>
    </xf>
    <xf numFmtId="0" fontId="0" fillId="0" borderId="0" xfId="0" applyFill="1" applyBorder="1" applyAlignment="1" applyProtection="1">
      <alignment horizontal="center"/>
    </xf>
    <xf numFmtId="0" fontId="20" fillId="0" borderId="0" xfId="0" applyFont="1" applyFill="1" applyBorder="1" applyAlignment="1" applyProtection="1">
      <alignment horizontal="center"/>
    </xf>
    <xf numFmtId="0" fontId="18" fillId="0" borderId="3" xfId="0" applyFont="1" applyFill="1" applyBorder="1" applyAlignment="1" applyProtection="1">
      <alignment horizontal="center" vertical="center"/>
    </xf>
    <xf numFmtId="0" fontId="18" fillId="0" borderId="5"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19" fillId="0" borderId="5" xfId="0" applyFont="1" applyFill="1" applyBorder="1" applyAlignment="1" applyProtection="1">
      <alignment horizontal="center" vertical="center"/>
    </xf>
    <xf numFmtId="0" fontId="4" fillId="7" borderId="30" xfId="0" applyFont="1" applyFill="1" applyBorder="1" applyAlignment="1" applyProtection="1">
      <alignment horizontal="center" vertical="center"/>
    </xf>
    <xf numFmtId="0" fontId="10" fillId="2" borderId="11" xfId="0" applyFont="1" applyFill="1" applyBorder="1" applyAlignment="1" applyProtection="1">
      <alignment horizontal="center" vertical="center" wrapText="1"/>
      <protection locked="0"/>
    </xf>
    <xf numFmtId="0" fontId="10" fillId="2" borderId="0" xfId="0" applyFont="1" applyFill="1" applyBorder="1" applyAlignment="1" applyProtection="1">
      <alignment horizontal="center" vertical="center" wrapText="1"/>
      <protection locked="0"/>
    </xf>
    <xf numFmtId="0" fontId="10" fillId="2" borderId="0" xfId="0" applyFont="1" applyFill="1" applyBorder="1" applyAlignment="1" applyProtection="1">
      <alignment horizontal="center" vertical="top" wrapText="1"/>
      <protection locked="0"/>
    </xf>
  </cellXfs>
  <cellStyles count="4">
    <cellStyle name="Normal" xfId="0" builtinId="0"/>
    <cellStyle name="Normal 2" xfId="1"/>
    <cellStyle name="Normal 2 2" xfId="2"/>
    <cellStyle name="Normal 5" xfId="3"/>
  </cellStyles>
  <dxfs count="53">
    <dxf>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mbria"/>
        <scheme val="maj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vertical="center" textRotation="0" indent="0" justifyLastLine="0" shrinkToFit="0" readingOrder="0"/>
    </dxf>
    <dxf>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bottom style="thin">
          <color rgb="FF000000"/>
        </bottom>
      </border>
    </dxf>
    <dxf>
      <font>
        <b/>
        <i val="0"/>
        <strike val="0"/>
        <condense val="0"/>
        <extend val="0"/>
        <outline val="0"/>
        <shadow val="0"/>
        <u val="none"/>
        <vertAlign val="baseline"/>
        <sz val="11"/>
        <color theme="0"/>
        <name val="Calibri"/>
        <scheme val="minor"/>
      </font>
      <fill>
        <patternFill patternType="solid">
          <fgColor indexed="64"/>
          <bgColor theme="8" tint="-0.499984740745262"/>
        </patternFill>
      </fill>
      <alignment horizontal="center" vertical="center" textRotation="0" wrapText="1" indent="0" justifyLastLine="0" shrinkToFit="0" readingOrder="0"/>
      <protection locked="1" hidden="0"/>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0" indent="0" justifyLastLine="0" shrinkToFit="0" readingOrder="0"/>
      <border diagonalUp="0" diagonalDown="0" outline="0">
        <left style="thin">
          <color indexed="64"/>
        </left>
        <right/>
        <top style="thin">
          <color indexed="64"/>
        </top>
        <bottom/>
      </border>
    </dxf>
    <dxf>
      <font>
        <strike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border diagonalUp="0" diagonalDown="0" outline="0">
        <left/>
        <right/>
        <top style="thin">
          <color indexed="64"/>
        </top>
        <bottom/>
      </border>
      <protection locked="1" hidden="0"/>
    </dxf>
    <dxf>
      <font>
        <strike val="0"/>
        <outline val="0"/>
        <shadow val="0"/>
        <u val="none"/>
        <vertAlign val="baseline"/>
        <sz val="11"/>
        <color auto="1"/>
        <name val="Calibri"/>
        <scheme val="minor"/>
      </font>
      <fill>
        <patternFill patternType="none">
          <fgColor indexed="64"/>
          <bgColor auto="1"/>
        </patternFill>
      </fill>
      <alignment horizontal="center" vertical="center" textRotation="0" wrapText="1" indent="0" justifyLastLine="0" shrinkToFit="0" readingOrder="0"/>
      <border diagonalUp="0" diagonalDown="0" outline="0">
        <left/>
        <right/>
        <top style="thin">
          <color indexed="64"/>
        </top>
        <bottom/>
      </border>
      <protection locked="1" hidden="0"/>
    </dxf>
    <dxf>
      <border>
        <top style="thin">
          <color indexed="64"/>
        </top>
      </border>
    </dxf>
    <dxf>
      <border outline="0">
        <left style="thin">
          <color indexed="64"/>
        </left>
        <right style="thin">
          <color indexed="64"/>
        </right>
        <top style="thin">
          <color indexed="64"/>
        </top>
      </border>
    </dxf>
    <dxf>
      <font>
        <strike val="0"/>
        <outline val="0"/>
        <shadow val="0"/>
        <u val="none"/>
        <vertAlign val="baseline"/>
        <sz val="11"/>
        <color auto="1"/>
        <name val="Calibri"/>
        <scheme val="minor"/>
      </font>
      <fill>
        <patternFill patternType="none">
          <fgColor indexed="64"/>
          <bgColor auto="1"/>
        </patternFill>
      </fill>
    </dxf>
    <dxf>
      <border>
        <bottom style="thin">
          <color indexed="64"/>
        </bottom>
      </border>
    </dxf>
    <dxf>
      <font>
        <b/>
        <i val="0"/>
        <strike val="0"/>
        <condense val="0"/>
        <extend val="0"/>
        <outline val="0"/>
        <shadow val="0"/>
        <u val="none"/>
        <vertAlign val="baseline"/>
        <sz val="11"/>
        <color theme="0"/>
        <name val="Calibri"/>
        <scheme val="minor"/>
      </font>
      <fill>
        <patternFill patternType="solid">
          <fgColor indexed="64"/>
          <bgColor theme="8" tint="-0.499984740745262"/>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top style="thin">
          <color indexed="64"/>
        </top>
        <bottom/>
      </border>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none">
          <fgColor indexed="64"/>
          <bgColor auto="1"/>
        </patternFill>
      </fill>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1"/>
        <color theme="0"/>
        <name val="Calibri"/>
        <scheme val="minor"/>
      </font>
      <fill>
        <patternFill patternType="solid">
          <fgColor indexed="64"/>
          <bgColor theme="8" tint="-0.499984740745262"/>
        </patternFill>
      </fill>
      <alignment horizontal="center" vertical="center" textRotation="0" wrapText="1" indent="0" justifyLastLine="0" shrinkToFit="0" readingOrder="0"/>
      <protection locked="1"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top" textRotation="0" wrapText="0"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top" textRotation="0" wrapText="1" indent="0" justifyLastLine="0" shrinkToFit="0" readingOrder="0"/>
    </dxf>
    <dxf>
      <border outline="0">
        <top style="thin">
          <color indexed="64"/>
        </top>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top" textRotation="0" wrapText="1"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theme="8" tint="-0.499984740745262"/>
        </patternFill>
      </fill>
      <alignment horizontal="center" vertical="center" textRotation="0" wrapText="1" indent="0" justifyLastLine="0" shrinkToFit="0" readingOrder="0"/>
      <protection locked="1" hidden="0"/>
    </dxf>
    <dxf>
      <font>
        <strike val="0"/>
        <outline val="0"/>
        <shadow val="0"/>
        <u val="none"/>
        <vertAlign val="baseline"/>
        <sz val="11"/>
        <color auto="1"/>
        <name val="Calibri"/>
        <scheme val="minor"/>
      </font>
      <fill>
        <patternFill patternType="none">
          <fgColor indexed="64"/>
          <bgColor auto="1"/>
        </patternFill>
      </fill>
    </dxf>
    <dxf>
      <font>
        <strike val="0"/>
        <outline val="0"/>
        <shadow val="0"/>
        <u val="none"/>
        <vertAlign val="baseline"/>
        <sz val="11"/>
        <color auto="1"/>
        <name val="Calibri"/>
        <scheme val="minor"/>
      </font>
      <fill>
        <patternFill patternType="none">
          <fgColor indexed="64"/>
          <bgColor auto="1"/>
        </patternFill>
      </fill>
    </dxf>
    <dxf>
      <font>
        <strike val="0"/>
        <outline val="0"/>
        <shadow val="0"/>
        <u val="none"/>
        <vertAlign val="baseline"/>
        <sz val="11"/>
        <color auto="1"/>
        <name val="Calibri"/>
        <scheme val="minor"/>
      </font>
      <fill>
        <patternFill patternType="none">
          <fgColor indexed="64"/>
          <bgColor auto="1"/>
        </patternFill>
      </fill>
    </dxf>
    <dxf>
      <font>
        <b val="0"/>
        <i val="0"/>
        <strike val="0"/>
        <condense val="0"/>
        <extend val="0"/>
        <outline val="0"/>
        <shadow val="0"/>
        <u val="none"/>
        <vertAlign val="baseline"/>
        <sz val="11"/>
        <color auto="1"/>
        <name val="Calibri"/>
        <scheme val="minor"/>
      </font>
      <fill>
        <patternFill patternType="none">
          <fgColor indexed="64"/>
          <bgColor auto="1"/>
        </patternFill>
      </fill>
      <alignment horizontal="left" vertical="top" textRotation="0" wrapText="1" indent="0" justifyLastLine="0" shrinkToFit="0" readingOrder="0"/>
      <protection locked="1" hidden="0"/>
    </dxf>
    <dxf>
      <font>
        <strike val="0"/>
        <outline val="0"/>
        <shadow val="0"/>
        <u val="none"/>
        <vertAlign val="baseline"/>
        <sz val="11"/>
        <color auto="1"/>
        <name val="Calibri"/>
        <scheme val="minor"/>
      </font>
      <fill>
        <patternFill patternType="none">
          <fgColor indexed="64"/>
          <bgColor auto="1"/>
        </patternFill>
      </fill>
    </dxf>
    <dxf>
      <font>
        <strike val="0"/>
        <outline val="0"/>
        <shadow val="0"/>
        <u val="none"/>
        <vertAlign val="baseline"/>
        <sz val="11"/>
        <color theme="0"/>
        <name val="Calibri"/>
        <scheme val="minor"/>
      </font>
      <fill>
        <patternFill patternType="solid">
          <fgColor indexed="64"/>
          <bgColor theme="8" tint="-0.499984740745262"/>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8" Type="http://schemas.openxmlformats.org/officeDocument/2006/relationships/hyperlink" Target="#'Infra Security'!A1"/><Relationship Id="rId3" Type="http://schemas.openxmlformats.org/officeDocument/2006/relationships/hyperlink" Target="#'Asset Details'!A1"/><Relationship Id="rId7" Type="http://schemas.openxmlformats.org/officeDocument/2006/relationships/hyperlink" Target="#'Application Security'!A1"/><Relationship Id="rId2" Type="http://schemas.openxmlformats.org/officeDocument/2006/relationships/hyperlink" Target="#'Data Security'!A1"/><Relationship Id="rId1" Type="http://schemas.openxmlformats.org/officeDocument/2006/relationships/image" Target="../media/image1.png"/><Relationship Id="rId6" Type="http://schemas.openxmlformats.org/officeDocument/2006/relationships/hyperlink" Target="#'Infra Diagram'!A1"/><Relationship Id="rId5" Type="http://schemas.openxmlformats.org/officeDocument/2006/relationships/hyperlink" Target="#'Application Diagram'!A1"/><Relationship Id="rId10" Type="http://schemas.openxmlformats.org/officeDocument/2006/relationships/hyperlink" Target="#'API Security'!A1"/><Relationship Id="rId4" Type="http://schemas.openxmlformats.org/officeDocument/2006/relationships/hyperlink" Target="#Overview!A1"/><Relationship Id="rId9" Type="http://schemas.openxmlformats.org/officeDocument/2006/relationships/hyperlink" Target="#UAM!A1"/></Relationships>
</file>

<file path=xl/drawings/_rels/drawing2.xml.rels><?xml version="1.0" encoding="UTF-8" standalone="yes"?>
<Relationships xmlns="http://schemas.openxmlformats.org/package/2006/relationships"><Relationship Id="rId8" Type="http://schemas.openxmlformats.org/officeDocument/2006/relationships/hyperlink" Target="#'Infra Security'!A1"/><Relationship Id="rId3" Type="http://schemas.openxmlformats.org/officeDocument/2006/relationships/hyperlink" Target="#'Asset Details'!A1"/><Relationship Id="rId7" Type="http://schemas.openxmlformats.org/officeDocument/2006/relationships/hyperlink" Target="#'Application Security'!A1"/><Relationship Id="rId2" Type="http://schemas.openxmlformats.org/officeDocument/2006/relationships/hyperlink" Target="#'Data Security'!A1"/><Relationship Id="rId1" Type="http://schemas.openxmlformats.org/officeDocument/2006/relationships/image" Target="../media/image1.png"/><Relationship Id="rId6" Type="http://schemas.openxmlformats.org/officeDocument/2006/relationships/hyperlink" Target="#'Infra Diagram'!A1"/><Relationship Id="rId5" Type="http://schemas.openxmlformats.org/officeDocument/2006/relationships/hyperlink" Target="#'Application Diagram'!A1"/><Relationship Id="rId10" Type="http://schemas.openxmlformats.org/officeDocument/2006/relationships/hyperlink" Target="#'API Security'!A1"/><Relationship Id="rId4" Type="http://schemas.openxmlformats.org/officeDocument/2006/relationships/hyperlink" Target="#Overview!A1"/><Relationship Id="rId9" Type="http://schemas.openxmlformats.org/officeDocument/2006/relationships/hyperlink" Target="#UAM!A1"/></Relationships>
</file>

<file path=xl/drawings/_rels/drawing3.xml.rels><?xml version="1.0" encoding="UTF-8" standalone="yes"?>
<Relationships xmlns="http://schemas.openxmlformats.org/package/2006/relationships"><Relationship Id="rId8" Type="http://schemas.openxmlformats.org/officeDocument/2006/relationships/hyperlink" Target="#UAM!A1"/><Relationship Id="rId3" Type="http://schemas.openxmlformats.org/officeDocument/2006/relationships/hyperlink" Target="#Overview!A1"/><Relationship Id="rId7" Type="http://schemas.openxmlformats.org/officeDocument/2006/relationships/hyperlink" Target="#'Infra Security'!A1"/><Relationship Id="rId2" Type="http://schemas.openxmlformats.org/officeDocument/2006/relationships/hyperlink" Target="#'Asset Details'!A1"/><Relationship Id="rId1" Type="http://schemas.openxmlformats.org/officeDocument/2006/relationships/hyperlink" Target="#'Data Security'!A1"/><Relationship Id="rId6" Type="http://schemas.openxmlformats.org/officeDocument/2006/relationships/hyperlink" Target="#'Application Security'!A1"/><Relationship Id="rId5" Type="http://schemas.openxmlformats.org/officeDocument/2006/relationships/hyperlink" Target="#'Infra Diagram'!A1"/><Relationship Id="rId10" Type="http://schemas.openxmlformats.org/officeDocument/2006/relationships/image" Target="../media/image1.png"/><Relationship Id="rId4" Type="http://schemas.openxmlformats.org/officeDocument/2006/relationships/hyperlink" Target="#'Application Diagram'!A1"/><Relationship Id="rId9" Type="http://schemas.openxmlformats.org/officeDocument/2006/relationships/hyperlink" Target="#'API Security'!A1"/></Relationships>
</file>

<file path=xl/drawings/_rels/drawing4.xml.rels><?xml version="1.0" encoding="UTF-8" standalone="yes"?>
<Relationships xmlns="http://schemas.openxmlformats.org/package/2006/relationships"><Relationship Id="rId8" Type="http://schemas.openxmlformats.org/officeDocument/2006/relationships/hyperlink" Target="#'Infra Security'!A1"/><Relationship Id="rId3" Type="http://schemas.openxmlformats.org/officeDocument/2006/relationships/hyperlink" Target="#'Asset Details'!A1"/><Relationship Id="rId7" Type="http://schemas.openxmlformats.org/officeDocument/2006/relationships/hyperlink" Target="#'Application Security'!A1"/><Relationship Id="rId2" Type="http://schemas.openxmlformats.org/officeDocument/2006/relationships/hyperlink" Target="#'Data Security'!A1"/><Relationship Id="rId1" Type="http://schemas.openxmlformats.org/officeDocument/2006/relationships/image" Target="../media/image1.png"/><Relationship Id="rId6" Type="http://schemas.openxmlformats.org/officeDocument/2006/relationships/hyperlink" Target="#'Infra Diagram'!A1"/><Relationship Id="rId5" Type="http://schemas.openxmlformats.org/officeDocument/2006/relationships/hyperlink" Target="#'Application Diagram'!A1"/><Relationship Id="rId10" Type="http://schemas.openxmlformats.org/officeDocument/2006/relationships/hyperlink" Target="#'API Security'!A1"/><Relationship Id="rId4" Type="http://schemas.openxmlformats.org/officeDocument/2006/relationships/hyperlink" Target="#Overview!A1"/><Relationship Id="rId9" Type="http://schemas.openxmlformats.org/officeDocument/2006/relationships/hyperlink" Target="#UAM!A1"/></Relationships>
</file>

<file path=xl/drawings/_rels/drawing5.xml.rels><?xml version="1.0" encoding="UTF-8" standalone="yes"?>
<Relationships xmlns="http://schemas.openxmlformats.org/package/2006/relationships"><Relationship Id="rId8" Type="http://schemas.openxmlformats.org/officeDocument/2006/relationships/hyperlink" Target="#'Infra Security'!A1"/><Relationship Id="rId3" Type="http://schemas.openxmlformats.org/officeDocument/2006/relationships/hyperlink" Target="#'Asset Details'!A1"/><Relationship Id="rId7" Type="http://schemas.openxmlformats.org/officeDocument/2006/relationships/hyperlink" Target="#'Application Security'!A1"/><Relationship Id="rId2" Type="http://schemas.openxmlformats.org/officeDocument/2006/relationships/hyperlink" Target="#'Data Security'!A1"/><Relationship Id="rId1" Type="http://schemas.openxmlformats.org/officeDocument/2006/relationships/image" Target="../media/image1.png"/><Relationship Id="rId6" Type="http://schemas.openxmlformats.org/officeDocument/2006/relationships/hyperlink" Target="#'Infra Diagram'!A1"/><Relationship Id="rId5" Type="http://schemas.openxmlformats.org/officeDocument/2006/relationships/hyperlink" Target="#'Application Diagram'!A1"/><Relationship Id="rId10" Type="http://schemas.openxmlformats.org/officeDocument/2006/relationships/hyperlink" Target="#'API Security'!A1"/><Relationship Id="rId4" Type="http://schemas.openxmlformats.org/officeDocument/2006/relationships/hyperlink" Target="#Overview!A1"/><Relationship Id="rId9" Type="http://schemas.openxmlformats.org/officeDocument/2006/relationships/hyperlink" Target="#UAM!A1"/></Relationships>
</file>

<file path=xl/drawings/_rels/drawing6.xml.rels><?xml version="1.0" encoding="UTF-8" standalone="yes"?>
<Relationships xmlns="http://schemas.openxmlformats.org/package/2006/relationships"><Relationship Id="rId8" Type="http://schemas.openxmlformats.org/officeDocument/2006/relationships/hyperlink" Target="#'Infra Security'!A1"/><Relationship Id="rId3" Type="http://schemas.openxmlformats.org/officeDocument/2006/relationships/hyperlink" Target="#'Asset Details'!A1"/><Relationship Id="rId7" Type="http://schemas.openxmlformats.org/officeDocument/2006/relationships/hyperlink" Target="#'Application Security'!A1"/><Relationship Id="rId2" Type="http://schemas.openxmlformats.org/officeDocument/2006/relationships/hyperlink" Target="#'Data Security'!A1"/><Relationship Id="rId1" Type="http://schemas.openxmlformats.org/officeDocument/2006/relationships/image" Target="../media/image1.png"/><Relationship Id="rId6" Type="http://schemas.openxmlformats.org/officeDocument/2006/relationships/hyperlink" Target="#'Infra Diagram'!A1"/><Relationship Id="rId5" Type="http://schemas.openxmlformats.org/officeDocument/2006/relationships/hyperlink" Target="#'Application Diagram'!A1"/><Relationship Id="rId10" Type="http://schemas.openxmlformats.org/officeDocument/2006/relationships/hyperlink" Target="#'API Security'!A1"/><Relationship Id="rId4" Type="http://schemas.openxmlformats.org/officeDocument/2006/relationships/hyperlink" Target="#Overview!A1"/><Relationship Id="rId9" Type="http://schemas.openxmlformats.org/officeDocument/2006/relationships/hyperlink" Target="#UAM!A1"/></Relationships>
</file>

<file path=xl/drawings/_rels/drawing7.xml.rels><?xml version="1.0" encoding="UTF-8" standalone="yes"?>
<Relationships xmlns="http://schemas.openxmlformats.org/package/2006/relationships"><Relationship Id="rId8" Type="http://schemas.openxmlformats.org/officeDocument/2006/relationships/hyperlink" Target="#UAM!A1"/><Relationship Id="rId3" Type="http://schemas.openxmlformats.org/officeDocument/2006/relationships/hyperlink" Target="#Overview!A1"/><Relationship Id="rId7" Type="http://schemas.openxmlformats.org/officeDocument/2006/relationships/hyperlink" Target="#'Infra Security'!A1"/><Relationship Id="rId2" Type="http://schemas.openxmlformats.org/officeDocument/2006/relationships/hyperlink" Target="#'Asset Details'!A1"/><Relationship Id="rId1" Type="http://schemas.openxmlformats.org/officeDocument/2006/relationships/hyperlink" Target="#'Data Security'!A1"/><Relationship Id="rId6" Type="http://schemas.openxmlformats.org/officeDocument/2006/relationships/hyperlink" Target="#'Application Security'!A1"/><Relationship Id="rId5" Type="http://schemas.openxmlformats.org/officeDocument/2006/relationships/hyperlink" Target="#'Infra Diagram'!A1"/><Relationship Id="rId10" Type="http://schemas.openxmlformats.org/officeDocument/2006/relationships/image" Target="../media/image1.png"/><Relationship Id="rId4" Type="http://schemas.openxmlformats.org/officeDocument/2006/relationships/hyperlink" Target="#'Application Diagram'!A1"/><Relationship Id="rId9" Type="http://schemas.openxmlformats.org/officeDocument/2006/relationships/hyperlink" Target="#'API Security'!A1"/></Relationships>
</file>

<file path=xl/drawings/_rels/drawing8.xml.rels><?xml version="1.0" encoding="UTF-8" standalone="yes"?>
<Relationships xmlns="http://schemas.openxmlformats.org/package/2006/relationships"><Relationship Id="rId8" Type="http://schemas.openxmlformats.org/officeDocument/2006/relationships/hyperlink" Target="#UAM!A1"/><Relationship Id="rId3" Type="http://schemas.openxmlformats.org/officeDocument/2006/relationships/hyperlink" Target="#Overview!A1"/><Relationship Id="rId7" Type="http://schemas.openxmlformats.org/officeDocument/2006/relationships/hyperlink" Target="#'Infra Security'!A1"/><Relationship Id="rId2" Type="http://schemas.openxmlformats.org/officeDocument/2006/relationships/hyperlink" Target="#'Asset Details'!A1"/><Relationship Id="rId1" Type="http://schemas.openxmlformats.org/officeDocument/2006/relationships/hyperlink" Target="#'Data Security'!A1"/><Relationship Id="rId6" Type="http://schemas.openxmlformats.org/officeDocument/2006/relationships/hyperlink" Target="#'Application Security'!A1"/><Relationship Id="rId5" Type="http://schemas.openxmlformats.org/officeDocument/2006/relationships/hyperlink" Target="#'Infra Diagram'!A1"/><Relationship Id="rId10" Type="http://schemas.openxmlformats.org/officeDocument/2006/relationships/image" Target="../media/image1.png"/><Relationship Id="rId4" Type="http://schemas.openxmlformats.org/officeDocument/2006/relationships/hyperlink" Target="#'Application Diagram'!A1"/><Relationship Id="rId9" Type="http://schemas.openxmlformats.org/officeDocument/2006/relationships/hyperlink" Target="#'API Security'!A1"/></Relationships>
</file>

<file path=xl/drawings/_rels/drawing9.xml.rels><?xml version="1.0" encoding="UTF-8" standalone="yes"?>
<Relationships xmlns="http://schemas.openxmlformats.org/package/2006/relationships"><Relationship Id="rId8" Type="http://schemas.openxmlformats.org/officeDocument/2006/relationships/hyperlink" Target="#UAM!A1"/><Relationship Id="rId3" Type="http://schemas.openxmlformats.org/officeDocument/2006/relationships/hyperlink" Target="#Overview!A1"/><Relationship Id="rId7" Type="http://schemas.openxmlformats.org/officeDocument/2006/relationships/hyperlink" Target="#'Infra Security'!A1"/><Relationship Id="rId2" Type="http://schemas.openxmlformats.org/officeDocument/2006/relationships/hyperlink" Target="#'Asset Details'!A1"/><Relationship Id="rId1" Type="http://schemas.openxmlformats.org/officeDocument/2006/relationships/hyperlink" Target="#'Data Security'!A1"/><Relationship Id="rId6" Type="http://schemas.openxmlformats.org/officeDocument/2006/relationships/hyperlink" Target="#'Application Security'!A1"/><Relationship Id="rId5" Type="http://schemas.openxmlformats.org/officeDocument/2006/relationships/hyperlink" Target="#'Infra Diagram'!A1"/><Relationship Id="rId10" Type="http://schemas.openxmlformats.org/officeDocument/2006/relationships/image" Target="../media/image1.png"/><Relationship Id="rId4" Type="http://schemas.openxmlformats.org/officeDocument/2006/relationships/hyperlink" Target="#'Application Diagram'!A1"/><Relationship Id="rId9" Type="http://schemas.openxmlformats.org/officeDocument/2006/relationships/hyperlink" Target="#'API Security'!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446985</xdr:colOff>
      <xdr:row>0</xdr:row>
      <xdr:rowOff>495300</xdr:rowOff>
    </xdr:to>
    <xdr:pic>
      <xdr:nvPicPr>
        <xdr:cNvPr id="14" name="Picture 13"/>
        <xdr:cNvPicPr>
          <a:picLocks noChangeAspect="1"/>
        </xdr:cNvPicPr>
      </xdr:nvPicPr>
      <xdr:blipFill>
        <a:blip xmlns:r="http://schemas.openxmlformats.org/officeDocument/2006/relationships" r:embed="rId1"/>
        <a:stretch>
          <a:fillRect/>
        </a:stretch>
      </xdr:blipFill>
      <xdr:spPr>
        <a:xfrm>
          <a:off x="0" y="0"/>
          <a:ext cx="923235" cy="495300"/>
        </a:xfrm>
        <a:prstGeom prst="rect">
          <a:avLst/>
        </a:prstGeom>
      </xdr:spPr>
    </xdr:pic>
    <xdr:clientData/>
  </xdr:twoCellAnchor>
  <xdr:twoCellAnchor>
    <xdr:from>
      <xdr:col>15</xdr:col>
      <xdr:colOff>339245</xdr:colOff>
      <xdr:row>1</xdr:row>
      <xdr:rowOff>21770</xdr:rowOff>
    </xdr:from>
    <xdr:to>
      <xdr:col>17</xdr:col>
      <xdr:colOff>607519</xdr:colOff>
      <xdr:row>1</xdr:row>
      <xdr:rowOff>513097</xdr:rowOff>
    </xdr:to>
    <xdr:sp macro="" textlink="">
      <xdr:nvSpPr>
        <xdr:cNvPr id="16" name="Chevron 15">
          <a:hlinkClick xmlns:r="http://schemas.openxmlformats.org/officeDocument/2006/relationships" r:id="rId2"/>
        </xdr:cNvPr>
        <xdr:cNvSpPr/>
      </xdr:nvSpPr>
      <xdr:spPr>
        <a:xfrm>
          <a:off x="8111645" y="536120"/>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Data Security</a:t>
          </a:r>
          <a:endParaRPr lang="en-US">
            <a:effectLst/>
          </a:endParaRPr>
        </a:p>
      </xdr:txBody>
    </xdr:sp>
    <xdr:clientData/>
  </xdr:twoCellAnchor>
  <xdr:twoCellAnchor>
    <xdr:from>
      <xdr:col>1</xdr:col>
      <xdr:colOff>1249964</xdr:colOff>
      <xdr:row>1</xdr:row>
      <xdr:rowOff>10885</xdr:rowOff>
    </xdr:from>
    <xdr:to>
      <xdr:col>3</xdr:col>
      <xdr:colOff>665070</xdr:colOff>
      <xdr:row>1</xdr:row>
      <xdr:rowOff>502212</xdr:rowOff>
    </xdr:to>
    <xdr:sp macro="" textlink="">
      <xdr:nvSpPr>
        <xdr:cNvPr id="17" name="Chevron 16">
          <a:hlinkClick xmlns:r="http://schemas.openxmlformats.org/officeDocument/2006/relationships" r:id="rId3"/>
        </xdr:cNvPr>
        <xdr:cNvSpPr/>
      </xdr:nvSpPr>
      <xdr:spPr>
        <a:xfrm>
          <a:off x="1726214" y="525235"/>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Asset Details</a:t>
          </a:r>
          <a:endParaRPr lang="en-US" sz="900">
            <a:effectLst/>
          </a:endParaRPr>
        </a:p>
      </xdr:txBody>
    </xdr:sp>
    <xdr:clientData/>
  </xdr:twoCellAnchor>
  <xdr:twoCellAnchor>
    <xdr:from>
      <xdr:col>1</xdr:col>
      <xdr:colOff>0</xdr:colOff>
      <xdr:row>1</xdr:row>
      <xdr:rowOff>0</xdr:rowOff>
    </xdr:from>
    <xdr:to>
      <xdr:col>2</xdr:col>
      <xdr:colOff>134604</xdr:colOff>
      <xdr:row>1</xdr:row>
      <xdr:rowOff>491327</xdr:rowOff>
    </xdr:to>
    <xdr:sp macro="" textlink="">
      <xdr:nvSpPr>
        <xdr:cNvPr id="18" name="Chevron 17">
          <a:hlinkClick xmlns:r="http://schemas.openxmlformats.org/officeDocument/2006/relationships" r:id="rId4"/>
        </xdr:cNvPr>
        <xdr:cNvSpPr/>
      </xdr:nvSpPr>
      <xdr:spPr>
        <a:xfrm>
          <a:off x="476250" y="514350"/>
          <a:ext cx="1449054" cy="491327"/>
        </a:xfrm>
        <a:prstGeom prst="chevron">
          <a:avLst/>
        </a:prstGeom>
        <a:solidFill>
          <a:srgbClr val="00B050"/>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Overview</a:t>
          </a:r>
        </a:p>
      </xdr:txBody>
    </xdr:sp>
    <xdr:clientData/>
  </xdr:twoCellAnchor>
  <xdr:twoCellAnchor>
    <xdr:from>
      <xdr:col>3</xdr:col>
      <xdr:colOff>462110</xdr:colOff>
      <xdr:row>1</xdr:row>
      <xdr:rowOff>10886</xdr:rowOff>
    </xdr:from>
    <xdr:to>
      <xdr:col>6</xdr:col>
      <xdr:colOff>296316</xdr:colOff>
      <xdr:row>1</xdr:row>
      <xdr:rowOff>502213</xdr:rowOff>
    </xdr:to>
    <xdr:sp macro="" textlink="">
      <xdr:nvSpPr>
        <xdr:cNvPr id="19" name="Chevron 18">
          <a:hlinkClick xmlns:r="http://schemas.openxmlformats.org/officeDocument/2006/relationships" r:id="rId5"/>
        </xdr:cNvPr>
        <xdr:cNvSpPr/>
      </xdr:nvSpPr>
      <xdr:spPr>
        <a:xfrm>
          <a:off x="2967185" y="525236"/>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Application Diagram</a:t>
          </a:r>
        </a:p>
      </xdr:txBody>
    </xdr:sp>
    <xdr:clientData/>
  </xdr:twoCellAnchor>
  <xdr:twoCellAnchor>
    <xdr:from>
      <xdr:col>6</xdr:col>
      <xdr:colOff>97198</xdr:colOff>
      <xdr:row>1</xdr:row>
      <xdr:rowOff>10885</xdr:rowOff>
    </xdr:from>
    <xdr:to>
      <xdr:col>10</xdr:col>
      <xdr:colOff>213072</xdr:colOff>
      <xdr:row>1</xdr:row>
      <xdr:rowOff>502212</xdr:rowOff>
    </xdr:to>
    <xdr:sp macro="" textlink="">
      <xdr:nvSpPr>
        <xdr:cNvPr id="20" name="Chevron 19">
          <a:hlinkClick xmlns:r="http://schemas.openxmlformats.org/officeDocument/2006/relationships" r:id="rId6"/>
        </xdr:cNvPr>
        <xdr:cNvSpPr/>
      </xdr:nvSpPr>
      <xdr:spPr>
        <a:xfrm>
          <a:off x="4211998" y="525235"/>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Infrastructure Diagram</a:t>
          </a:r>
        </a:p>
      </xdr:txBody>
    </xdr:sp>
    <xdr:clientData/>
  </xdr:twoCellAnchor>
  <xdr:twoCellAnchor>
    <xdr:from>
      <xdr:col>10</xdr:col>
      <xdr:colOff>42770</xdr:colOff>
      <xdr:row>1</xdr:row>
      <xdr:rowOff>10885</xdr:rowOff>
    </xdr:from>
    <xdr:to>
      <xdr:col>13</xdr:col>
      <xdr:colOff>272944</xdr:colOff>
      <xdr:row>1</xdr:row>
      <xdr:rowOff>502212</xdr:rowOff>
    </xdr:to>
    <xdr:sp macro="" textlink="">
      <xdr:nvSpPr>
        <xdr:cNvPr id="21" name="Chevron 20">
          <a:hlinkClick xmlns:r="http://schemas.openxmlformats.org/officeDocument/2006/relationships" r:id="rId7"/>
        </xdr:cNvPr>
        <xdr:cNvSpPr/>
      </xdr:nvSpPr>
      <xdr:spPr>
        <a:xfrm>
          <a:off x="5529170" y="525235"/>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Application Security</a:t>
          </a:r>
        </a:p>
      </xdr:txBody>
    </xdr:sp>
    <xdr:clientData/>
  </xdr:twoCellAnchor>
  <xdr:twoCellAnchor>
    <xdr:from>
      <xdr:col>13</xdr:col>
      <xdr:colOff>98799</xdr:colOff>
      <xdr:row>1</xdr:row>
      <xdr:rowOff>10884</xdr:rowOff>
    </xdr:from>
    <xdr:to>
      <xdr:col>15</xdr:col>
      <xdr:colOff>560134</xdr:colOff>
      <xdr:row>1</xdr:row>
      <xdr:rowOff>502211</xdr:rowOff>
    </xdr:to>
    <xdr:sp macro="" textlink="">
      <xdr:nvSpPr>
        <xdr:cNvPr id="22" name="Chevron 21">
          <a:hlinkClick xmlns:r="http://schemas.openxmlformats.org/officeDocument/2006/relationships" r:id="rId8"/>
        </xdr:cNvPr>
        <xdr:cNvSpPr/>
      </xdr:nvSpPr>
      <xdr:spPr>
        <a:xfrm>
          <a:off x="6842499" y="525234"/>
          <a:ext cx="149003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Infra Security</a:t>
          </a:r>
        </a:p>
      </xdr:txBody>
    </xdr:sp>
    <xdr:clientData/>
  </xdr:twoCellAnchor>
  <xdr:twoCellAnchor>
    <xdr:from>
      <xdr:col>17</xdr:col>
      <xdr:colOff>389832</xdr:colOff>
      <xdr:row>1</xdr:row>
      <xdr:rowOff>21770</xdr:rowOff>
    </xdr:from>
    <xdr:to>
      <xdr:col>18</xdr:col>
      <xdr:colOff>497462</xdr:colOff>
      <xdr:row>1</xdr:row>
      <xdr:rowOff>513097</xdr:rowOff>
    </xdr:to>
    <xdr:sp macro="" textlink="">
      <xdr:nvSpPr>
        <xdr:cNvPr id="23" name="Chevron 22">
          <a:hlinkClick xmlns:r="http://schemas.openxmlformats.org/officeDocument/2006/relationships" r:id="rId9"/>
        </xdr:cNvPr>
        <xdr:cNvSpPr/>
      </xdr:nvSpPr>
      <xdr:spPr>
        <a:xfrm>
          <a:off x="9381432" y="536120"/>
          <a:ext cx="148875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User Access Management</a:t>
          </a:r>
          <a:endParaRPr lang="en-US">
            <a:effectLst/>
          </a:endParaRPr>
        </a:p>
      </xdr:txBody>
    </xdr:sp>
    <xdr:clientData/>
  </xdr:twoCellAnchor>
  <xdr:twoCellAnchor>
    <xdr:from>
      <xdr:col>18</xdr:col>
      <xdr:colOff>272731</xdr:colOff>
      <xdr:row>1</xdr:row>
      <xdr:rowOff>21770</xdr:rowOff>
    </xdr:from>
    <xdr:to>
      <xdr:col>19</xdr:col>
      <xdr:colOff>521955</xdr:colOff>
      <xdr:row>1</xdr:row>
      <xdr:rowOff>513097</xdr:rowOff>
    </xdr:to>
    <xdr:sp macro="" textlink="">
      <xdr:nvSpPr>
        <xdr:cNvPr id="24" name="Chevron 23">
          <a:hlinkClick xmlns:r="http://schemas.openxmlformats.org/officeDocument/2006/relationships" r:id="rId10"/>
        </xdr:cNvPr>
        <xdr:cNvSpPr/>
      </xdr:nvSpPr>
      <xdr:spPr>
        <a:xfrm>
          <a:off x="10645456" y="536120"/>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b="1">
              <a:effectLst/>
            </a:rPr>
            <a:t>API Security</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144303</xdr:colOff>
      <xdr:row>0</xdr:row>
      <xdr:rowOff>558800</xdr:rowOff>
    </xdr:to>
    <xdr:pic>
      <xdr:nvPicPr>
        <xdr:cNvPr id="3" name="Picture 2"/>
        <xdr:cNvPicPr>
          <a:picLocks noChangeAspect="1"/>
        </xdr:cNvPicPr>
      </xdr:nvPicPr>
      <xdr:blipFill>
        <a:blip xmlns:r="http://schemas.openxmlformats.org/officeDocument/2006/relationships" r:embed="rId1"/>
        <a:stretch>
          <a:fillRect/>
        </a:stretch>
      </xdr:blipFill>
      <xdr:spPr>
        <a:xfrm>
          <a:off x="1" y="0"/>
          <a:ext cx="923235" cy="558800"/>
        </a:xfrm>
        <a:prstGeom prst="rect">
          <a:avLst/>
        </a:prstGeom>
      </xdr:spPr>
    </xdr:pic>
    <xdr:clientData/>
  </xdr:twoCellAnchor>
  <xdr:twoCellAnchor>
    <xdr:from>
      <xdr:col>6</xdr:col>
      <xdr:colOff>362528</xdr:colOff>
      <xdr:row>1</xdr:row>
      <xdr:rowOff>21770</xdr:rowOff>
    </xdr:from>
    <xdr:to>
      <xdr:col>7</xdr:col>
      <xdr:colOff>935602</xdr:colOff>
      <xdr:row>2</xdr:row>
      <xdr:rowOff>326830</xdr:rowOff>
    </xdr:to>
    <xdr:sp macro="" textlink="">
      <xdr:nvSpPr>
        <xdr:cNvPr id="4" name="Chevron 3">
          <a:hlinkClick xmlns:r="http://schemas.openxmlformats.org/officeDocument/2006/relationships" r:id="rId2"/>
        </xdr:cNvPr>
        <xdr:cNvSpPr/>
      </xdr:nvSpPr>
      <xdr:spPr>
        <a:xfrm>
          <a:off x="7635395" y="597503"/>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Data Security</a:t>
          </a:r>
          <a:endParaRPr lang="en-US">
            <a:effectLst/>
          </a:endParaRPr>
        </a:p>
      </xdr:txBody>
    </xdr:sp>
    <xdr:clientData/>
  </xdr:twoCellAnchor>
  <xdr:twoCellAnchor>
    <xdr:from>
      <xdr:col>1</xdr:col>
      <xdr:colOff>471031</xdr:colOff>
      <xdr:row>1</xdr:row>
      <xdr:rowOff>10885</xdr:rowOff>
    </xdr:from>
    <xdr:to>
      <xdr:col>2</xdr:col>
      <xdr:colOff>365562</xdr:colOff>
      <xdr:row>2</xdr:row>
      <xdr:rowOff>315945</xdr:rowOff>
    </xdr:to>
    <xdr:sp macro="" textlink="">
      <xdr:nvSpPr>
        <xdr:cNvPr id="5" name="Chevron 4">
          <a:hlinkClick xmlns:r="http://schemas.openxmlformats.org/officeDocument/2006/relationships" r:id="rId3"/>
        </xdr:cNvPr>
        <xdr:cNvSpPr/>
      </xdr:nvSpPr>
      <xdr:spPr>
        <a:xfrm>
          <a:off x="1249964" y="586618"/>
          <a:ext cx="1443931" cy="491327"/>
        </a:xfrm>
        <a:prstGeom prst="chevron">
          <a:avLst/>
        </a:prstGeom>
        <a:solidFill>
          <a:srgbClr val="00B050"/>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Asset Details</a:t>
          </a:r>
          <a:endParaRPr lang="en-US" sz="900">
            <a:effectLst/>
          </a:endParaRPr>
        </a:p>
      </xdr:txBody>
    </xdr:sp>
    <xdr:clientData/>
  </xdr:twoCellAnchor>
  <xdr:twoCellAnchor>
    <xdr:from>
      <xdr:col>0</xdr:col>
      <xdr:colOff>0</xdr:colOff>
      <xdr:row>1</xdr:row>
      <xdr:rowOff>0</xdr:rowOff>
    </xdr:from>
    <xdr:to>
      <xdr:col>1</xdr:col>
      <xdr:colOff>670121</xdr:colOff>
      <xdr:row>2</xdr:row>
      <xdr:rowOff>305060</xdr:rowOff>
    </xdr:to>
    <xdr:sp macro="" textlink="">
      <xdr:nvSpPr>
        <xdr:cNvPr id="6" name="Chevron 5">
          <a:hlinkClick xmlns:r="http://schemas.openxmlformats.org/officeDocument/2006/relationships" r:id="rId4"/>
        </xdr:cNvPr>
        <xdr:cNvSpPr/>
      </xdr:nvSpPr>
      <xdr:spPr>
        <a:xfrm>
          <a:off x="0" y="575733"/>
          <a:ext cx="144905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Overview</a:t>
          </a:r>
        </a:p>
      </xdr:txBody>
    </xdr:sp>
    <xdr:clientData/>
  </xdr:twoCellAnchor>
  <xdr:twoCellAnchor>
    <xdr:from>
      <xdr:col>2</xdr:col>
      <xdr:colOff>162602</xdr:colOff>
      <xdr:row>1</xdr:row>
      <xdr:rowOff>10886</xdr:rowOff>
    </xdr:from>
    <xdr:to>
      <xdr:col>3</xdr:col>
      <xdr:colOff>370399</xdr:colOff>
      <xdr:row>2</xdr:row>
      <xdr:rowOff>315946</xdr:rowOff>
    </xdr:to>
    <xdr:sp macro="" textlink="">
      <xdr:nvSpPr>
        <xdr:cNvPr id="7" name="Chevron 6">
          <a:hlinkClick xmlns:r="http://schemas.openxmlformats.org/officeDocument/2006/relationships" r:id="rId5"/>
        </xdr:cNvPr>
        <xdr:cNvSpPr/>
      </xdr:nvSpPr>
      <xdr:spPr>
        <a:xfrm>
          <a:off x="2490935" y="586619"/>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Application Diagram</a:t>
          </a:r>
        </a:p>
      </xdr:txBody>
    </xdr:sp>
    <xdr:clientData/>
  </xdr:twoCellAnchor>
  <xdr:twoCellAnchor>
    <xdr:from>
      <xdr:col>3</xdr:col>
      <xdr:colOff>171281</xdr:colOff>
      <xdr:row>1</xdr:row>
      <xdr:rowOff>10885</xdr:rowOff>
    </xdr:from>
    <xdr:to>
      <xdr:col>4</xdr:col>
      <xdr:colOff>329489</xdr:colOff>
      <xdr:row>2</xdr:row>
      <xdr:rowOff>315945</xdr:rowOff>
    </xdr:to>
    <xdr:sp macro="" textlink="">
      <xdr:nvSpPr>
        <xdr:cNvPr id="8" name="Chevron 7">
          <a:hlinkClick xmlns:r="http://schemas.openxmlformats.org/officeDocument/2006/relationships" r:id="rId6"/>
        </xdr:cNvPr>
        <xdr:cNvSpPr/>
      </xdr:nvSpPr>
      <xdr:spPr>
        <a:xfrm>
          <a:off x="3735748" y="586618"/>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Infrastructure Diagram</a:t>
          </a:r>
        </a:p>
      </xdr:txBody>
    </xdr:sp>
    <xdr:clientData/>
  </xdr:twoCellAnchor>
  <xdr:twoCellAnchor>
    <xdr:from>
      <xdr:col>4</xdr:col>
      <xdr:colOff>159187</xdr:colOff>
      <xdr:row>1</xdr:row>
      <xdr:rowOff>10885</xdr:rowOff>
    </xdr:from>
    <xdr:to>
      <xdr:col>5</xdr:col>
      <xdr:colOff>461327</xdr:colOff>
      <xdr:row>2</xdr:row>
      <xdr:rowOff>315945</xdr:rowOff>
    </xdr:to>
    <xdr:sp macro="" textlink="">
      <xdr:nvSpPr>
        <xdr:cNvPr id="9" name="Chevron 8">
          <a:hlinkClick xmlns:r="http://schemas.openxmlformats.org/officeDocument/2006/relationships" r:id="rId7"/>
        </xdr:cNvPr>
        <xdr:cNvSpPr/>
      </xdr:nvSpPr>
      <xdr:spPr>
        <a:xfrm>
          <a:off x="5052920" y="586618"/>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Application Security</a:t>
          </a:r>
        </a:p>
      </xdr:txBody>
    </xdr:sp>
    <xdr:clientData/>
  </xdr:twoCellAnchor>
  <xdr:twoCellAnchor>
    <xdr:from>
      <xdr:col>5</xdr:col>
      <xdr:colOff>287182</xdr:colOff>
      <xdr:row>1</xdr:row>
      <xdr:rowOff>10884</xdr:rowOff>
    </xdr:from>
    <xdr:to>
      <xdr:col>6</xdr:col>
      <xdr:colOff>583417</xdr:colOff>
      <xdr:row>2</xdr:row>
      <xdr:rowOff>315944</xdr:rowOff>
    </xdr:to>
    <xdr:sp macro="" textlink="">
      <xdr:nvSpPr>
        <xdr:cNvPr id="10" name="Chevron 9">
          <a:hlinkClick xmlns:r="http://schemas.openxmlformats.org/officeDocument/2006/relationships" r:id="rId8"/>
        </xdr:cNvPr>
        <xdr:cNvSpPr/>
      </xdr:nvSpPr>
      <xdr:spPr>
        <a:xfrm>
          <a:off x="6366249" y="586617"/>
          <a:ext cx="149003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Infra Security</a:t>
          </a:r>
        </a:p>
      </xdr:txBody>
    </xdr:sp>
    <xdr:clientData/>
  </xdr:twoCellAnchor>
  <xdr:twoCellAnchor>
    <xdr:from>
      <xdr:col>7</xdr:col>
      <xdr:colOff>717915</xdr:colOff>
      <xdr:row>1</xdr:row>
      <xdr:rowOff>21770</xdr:rowOff>
    </xdr:from>
    <xdr:to>
      <xdr:col>9</xdr:col>
      <xdr:colOff>174670</xdr:colOff>
      <xdr:row>2</xdr:row>
      <xdr:rowOff>326830</xdr:rowOff>
    </xdr:to>
    <xdr:sp macro="" textlink="">
      <xdr:nvSpPr>
        <xdr:cNvPr id="11" name="Chevron 10">
          <a:hlinkClick xmlns:r="http://schemas.openxmlformats.org/officeDocument/2006/relationships" r:id="rId9"/>
        </xdr:cNvPr>
        <xdr:cNvSpPr/>
      </xdr:nvSpPr>
      <xdr:spPr>
        <a:xfrm>
          <a:off x="8905182" y="597503"/>
          <a:ext cx="148875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User Access Management</a:t>
          </a:r>
          <a:endParaRPr lang="en-US">
            <a:effectLst/>
          </a:endParaRPr>
        </a:p>
      </xdr:txBody>
    </xdr:sp>
    <xdr:clientData/>
  </xdr:twoCellAnchor>
  <xdr:twoCellAnchor>
    <xdr:from>
      <xdr:col>8</xdr:col>
      <xdr:colOff>559539</xdr:colOff>
      <xdr:row>1</xdr:row>
      <xdr:rowOff>21770</xdr:rowOff>
    </xdr:from>
    <xdr:to>
      <xdr:col>11</xdr:col>
      <xdr:colOff>218213</xdr:colOff>
      <xdr:row>2</xdr:row>
      <xdr:rowOff>326830</xdr:rowOff>
    </xdr:to>
    <xdr:sp macro="" textlink="">
      <xdr:nvSpPr>
        <xdr:cNvPr id="12" name="Chevron 11">
          <a:hlinkClick xmlns:r="http://schemas.openxmlformats.org/officeDocument/2006/relationships" r:id="rId10"/>
        </xdr:cNvPr>
        <xdr:cNvSpPr/>
      </xdr:nvSpPr>
      <xdr:spPr>
        <a:xfrm>
          <a:off x="10169206" y="597503"/>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b="1">
              <a:effectLst/>
            </a:rPr>
            <a:t>API Security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404862</xdr:colOff>
      <xdr:row>1</xdr:row>
      <xdr:rowOff>21770</xdr:rowOff>
    </xdr:from>
    <xdr:to>
      <xdr:col>9</xdr:col>
      <xdr:colOff>63536</xdr:colOff>
      <xdr:row>2</xdr:row>
      <xdr:rowOff>165963</xdr:rowOff>
    </xdr:to>
    <xdr:sp macro="" textlink="">
      <xdr:nvSpPr>
        <xdr:cNvPr id="20" name="Chevron 19">
          <a:hlinkClick xmlns:r="http://schemas.openxmlformats.org/officeDocument/2006/relationships" r:id="rId1"/>
        </xdr:cNvPr>
        <xdr:cNvSpPr/>
      </xdr:nvSpPr>
      <xdr:spPr>
        <a:xfrm>
          <a:off x="7635395" y="597503"/>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Data Security</a:t>
          </a:r>
          <a:endParaRPr lang="en-US">
            <a:effectLst/>
          </a:endParaRPr>
        </a:p>
      </xdr:txBody>
    </xdr:sp>
    <xdr:clientData/>
  </xdr:twoCellAnchor>
  <xdr:twoCellAnchor>
    <xdr:from>
      <xdr:col>0</xdr:col>
      <xdr:colOff>1249964</xdr:colOff>
      <xdr:row>1</xdr:row>
      <xdr:rowOff>10885</xdr:rowOff>
    </xdr:from>
    <xdr:to>
      <xdr:col>1</xdr:col>
      <xdr:colOff>1212228</xdr:colOff>
      <xdr:row>2</xdr:row>
      <xdr:rowOff>155078</xdr:rowOff>
    </xdr:to>
    <xdr:sp macro="" textlink="">
      <xdr:nvSpPr>
        <xdr:cNvPr id="21" name="Chevron 20">
          <a:hlinkClick xmlns:r="http://schemas.openxmlformats.org/officeDocument/2006/relationships" r:id="rId2"/>
        </xdr:cNvPr>
        <xdr:cNvSpPr/>
      </xdr:nvSpPr>
      <xdr:spPr>
        <a:xfrm>
          <a:off x="1249964" y="586618"/>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Asset Details</a:t>
          </a:r>
          <a:endParaRPr lang="en-US" sz="900">
            <a:effectLst/>
          </a:endParaRPr>
        </a:p>
      </xdr:txBody>
    </xdr:sp>
    <xdr:clientData/>
  </xdr:twoCellAnchor>
  <xdr:twoCellAnchor>
    <xdr:from>
      <xdr:col>0</xdr:col>
      <xdr:colOff>0</xdr:colOff>
      <xdr:row>1</xdr:row>
      <xdr:rowOff>0</xdr:rowOff>
    </xdr:from>
    <xdr:to>
      <xdr:col>0</xdr:col>
      <xdr:colOff>1449054</xdr:colOff>
      <xdr:row>2</xdr:row>
      <xdr:rowOff>144193</xdr:rowOff>
    </xdr:to>
    <xdr:sp macro="" textlink="">
      <xdr:nvSpPr>
        <xdr:cNvPr id="22" name="Chevron 21">
          <a:hlinkClick xmlns:r="http://schemas.openxmlformats.org/officeDocument/2006/relationships" r:id="rId3"/>
        </xdr:cNvPr>
        <xdr:cNvSpPr/>
      </xdr:nvSpPr>
      <xdr:spPr>
        <a:xfrm>
          <a:off x="0" y="575733"/>
          <a:ext cx="144905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Overview</a:t>
          </a:r>
        </a:p>
      </xdr:txBody>
    </xdr:sp>
    <xdr:clientData/>
  </xdr:twoCellAnchor>
  <xdr:twoCellAnchor>
    <xdr:from>
      <xdr:col>1</xdr:col>
      <xdr:colOff>1009268</xdr:colOff>
      <xdr:row>1</xdr:row>
      <xdr:rowOff>10886</xdr:rowOff>
    </xdr:from>
    <xdr:to>
      <xdr:col>2</xdr:col>
      <xdr:colOff>1073133</xdr:colOff>
      <xdr:row>2</xdr:row>
      <xdr:rowOff>155079</xdr:rowOff>
    </xdr:to>
    <xdr:sp macro="" textlink="">
      <xdr:nvSpPr>
        <xdr:cNvPr id="23" name="Chevron 22">
          <a:hlinkClick xmlns:r="http://schemas.openxmlformats.org/officeDocument/2006/relationships" r:id="rId4"/>
        </xdr:cNvPr>
        <xdr:cNvSpPr/>
      </xdr:nvSpPr>
      <xdr:spPr>
        <a:xfrm>
          <a:off x="2490935" y="586619"/>
          <a:ext cx="1443931" cy="491327"/>
        </a:xfrm>
        <a:prstGeom prst="chevron">
          <a:avLst/>
        </a:prstGeom>
        <a:solidFill>
          <a:srgbClr val="00B050"/>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Application Diagram</a:t>
          </a:r>
        </a:p>
      </xdr:txBody>
    </xdr:sp>
    <xdr:clientData/>
  </xdr:twoCellAnchor>
  <xdr:twoCellAnchor>
    <xdr:from>
      <xdr:col>2</xdr:col>
      <xdr:colOff>874015</xdr:colOff>
      <xdr:row>1</xdr:row>
      <xdr:rowOff>10885</xdr:rowOff>
    </xdr:from>
    <xdr:to>
      <xdr:col>3</xdr:col>
      <xdr:colOff>1125355</xdr:colOff>
      <xdr:row>2</xdr:row>
      <xdr:rowOff>155078</xdr:rowOff>
    </xdr:to>
    <xdr:sp macro="" textlink="">
      <xdr:nvSpPr>
        <xdr:cNvPr id="24" name="Chevron 23">
          <a:hlinkClick xmlns:r="http://schemas.openxmlformats.org/officeDocument/2006/relationships" r:id="rId5"/>
        </xdr:cNvPr>
        <xdr:cNvSpPr/>
      </xdr:nvSpPr>
      <xdr:spPr>
        <a:xfrm>
          <a:off x="3735748" y="586618"/>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Infrastructure Diagram</a:t>
          </a:r>
        </a:p>
      </xdr:txBody>
    </xdr:sp>
    <xdr:clientData/>
  </xdr:twoCellAnchor>
  <xdr:twoCellAnchor>
    <xdr:from>
      <xdr:col>3</xdr:col>
      <xdr:colOff>955053</xdr:colOff>
      <xdr:row>1</xdr:row>
      <xdr:rowOff>10885</xdr:rowOff>
    </xdr:from>
    <xdr:to>
      <xdr:col>5</xdr:col>
      <xdr:colOff>156527</xdr:colOff>
      <xdr:row>2</xdr:row>
      <xdr:rowOff>155078</xdr:rowOff>
    </xdr:to>
    <xdr:sp macro="" textlink="">
      <xdr:nvSpPr>
        <xdr:cNvPr id="25" name="Chevron 24">
          <a:hlinkClick xmlns:r="http://schemas.openxmlformats.org/officeDocument/2006/relationships" r:id="rId6"/>
        </xdr:cNvPr>
        <xdr:cNvSpPr/>
      </xdr:nvSpPr>
      <xdr:spPr>
        <a:xfrm>
          <a:off x="5052920" y="586618"/>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Application Security</a:t>
          </a:r>
        </a:p>
      </xdr:txBody>
    </xdr:sp>
    <xdr:clientData/>
  </xdr:twoCellAnchor>
  <xdr:twoCellAnchor>
    <xdr:from>
      <xdr:col>4</xdr:col>
      <xdr:colOff>939116</xdr:colOff>
      <xdr:row>1</xdr:row>
      <xdr:rowOff>10884</xdr:rowOff>
    </xdr:from>
    <xdr:to>
      <xdr:col>7</xdr:col>
      <xdr:colOff>16151</xdr:colOff>
      <xdr:row>2</xdr:row>
      <xdr:rowOff>155077</xdr:rowOff>
    </xdr:to>
    <xdr:sp macro="" textlink="">
      <xdr:nvSpPr>
        <xdr:cNvPr id="26" name="Chevron 25">
          <a:hlinkClick xmlns:r="http://schemas.openxmlformats.org/officeDocument/2006/relationships" r:id="rId7"/>
        </xdr:cNvPr>
        <xdr:cNvSpPr/>
      </xdr:nvSpPr>
      <xdr:spPr>
        <a:xfrm>
          <a:off x="6366249" y="586617"/>
          <a:ext cx="149003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Infra Security</a:t>
          </a:r>
        </a:p>
      </xdr:txBody>
    </xdr:sp>
    <xdr:clientData/>
  </xdr:twoCellAnchor>
  <xdr:twoCellAnchor>
    <xdr:from>
      <xdr:col>8</xdr:col>
      <xdr:colOff>455449</xdr:colOff>
      <xdr:row>1</xdr:row>
      <xdr:rowOff>21770</xdr:rowOff>
    </xdr:from>
    <xdr:to>
      <xdr:col>11</xdr:col>
      <xdr:colOff>115404</xdr:colOff>
      <xdr:row>2</xdr:row>
      <xdr:rowOff>165963</xdr:rowOff>
    </xdr:to>
    <xdr:sp macro="" textlink="">
      <xdr:nvSpPr>
        <xdr:cNvPr id="27" name="Chevron 26">
          <a:hlinkClick xmlns:r="http://schemas.openxmlformats.org/officeDocument/2006/relationships" r:id="rId8"/>
        </xdr:cNvPr>
        <xdr:cNvSpPr/>
      </xdr:nvSpPr>
      <xdr:spPr>
        <a:xfrm>
          <a:off x="8905182" y="597503"/>
          <a:ext cx="148875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User Access Management</a:t>
          </a:r>
          <a:endParaRPr lang="en-US">
            <a:effectLst/>
          </a:endParaRPr>
        </a:p>
      </xdr:txBody>
    </xdr:sp>
    <xdr:clientData/>
  </xdr:twoCellAnchor>
  <xdr:twoCellAnchor>
    <xdr:from>
      <xdr:col>10</xdr:col>
      <xdr:colOff>500273</xdr:colOff>
      <xdr:row>1</xdr:row>
      <xdr:rowOff>21770</xdr:rowOff>
    </xdr:from>
    <xdr:to>
      <xdr:col>13</xdr:col>
      <xdr:colOff>158947</xdr:colOff>
      <xdr:row>2</xdr:row>
      <xdr:rowOff>165963</xdr:rowOff>
    </xdr:to>
    <xdr:sp macro="" textlink="">
      <xdr:nvSpPr>
        <xdr:cNvPr id="28" name="Chevron 27">
          <a:hlinkClick xmlns:r="http://schemas.openxmlformats.org/officeDocument/2006/relationships" r:id="rId9"/>
        </xdr:cNvPr>
        <xdr:cNvSpPr/>
      </xdr:nvSpPr>
      <xdr:spPr>
        <a:xfrm>
          <a:off x="10169206" y="597503"/>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b="1">
              <a:effectLst/>
            </a:rPr>
            <a:t>API Security</a:t>
          </a:r>
        </a:p>
      </xdr:txBody>
    </xdr:sp>
    <xdr:clientData/>
  </xdr:twoCellAnchor>
  <xdr:twoCellAnchor editAs="oneCell">
    <xdr:from>
      <xdr:col>0</xdr:col>
      <xdr:colOff>16933</xdr:colOff>
      <xdr:row>0</xdr:row>
      <xdr:rowOff>33866</xdr:rowOff>
    </xdr:from>
    <xdr:to>
      <xdr:col>0</xdr:col>
      <xdr:colOff>940168</xdr:colOff>
      <xdr:row>0</xdr:row>
      <xdr:rowOff>529166</xdr:rowOff>
    </xdr:to>
    <xdr:pic>
      <xdr:nvPicPr>
        <xdr:cNvPr id="29" name="Picture 28"/>
        <xdr:cNvPicPr>
          <a:picLocks noChangeAspect="1"/>
        </xdr:cNvPicPr>
      </xdr:nvPicPr>
      <xdr:blipFill>
        <a:blip xmlns:r="http://schemas.openxmlformats.org/officeDocument/2006/relationships" r:embed="rId10"/>
        <a:stretch>
          <a:fillRect/>
        </a:stretch>
      </xdr:blipFill>
      <xdr:spPr>
        <a:xfrm>
          <a:off x="16933" y="33866"/>
          <a:ext cx="923235" cy="4953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8467</xdr:colOff>
      <xdr:row>0</xdr:row>
      <xdr:rowOff>0</xdr:rowOff>
    </xdr:from>
    <xdr:to>
      <xdr:col>0</xdr:col>
      <xdr:colOff>1002720</xdr:colOff>
      <xdr:row>0</xdr:row>
      <xdr:rowOff>558800</xdr:rowOff>
    </xdr:to>
    <xdr:pic>
      <xdr:nvPicPr>
        <xdr:cNvPr id="11" name="Picture 10"/>
        <xdr:cNvPicPr>
          <a:picLocks noChangeAspect="1"/>
        </xdr:cNvPicPr>
      </xdr:nvPicPr>
      <xdr:blipFill>
        <a:blip xmlns:r="http://schemas.openxmlformats.org/officeDocument/2006/relationships" r:embed="rId1"/>
        <a:stretch>
          <a:fillRect/>
        </a:stretch>
      </xdr:blipFill>
      <xdr:spPr>
        <a:xfrm>
          <a:off x="8467" y="0"/>
          <a:ext cx="994253" cy="558800"/>
        </a:xfrm>
        <a:prstGeom prst="rect">
          <a:avLst/>
        </a:prstGeom>
      </xdr:spPr>
    </xdr:pic>
    <xdr:clientData/>
  </xdr:twoCellAnchor>
  <xdr:twoCellAnchor>
    <xdr:from>
      <xdr:col>6</xdr:col>
      <xdr:colOff>404862</xdr:colOff>
      <xdr:row>1</xdr:row>
      <xdr:rowOff>21770</xdr:rowOff>
    </xdr:from>
    <xdr:to>
      <xdr:col>9</xdr:col>
      <xdr:colOff>63536</xdr:colOff>
      <xdr:row>1</xdr:row>
      <xdr:rowOff>513097</xdr:rowOff>
    </xdr:to>
    <xdr:sp macro="" textlink="">
      <xdr:nvSpPr>
        <xdr:cNvPr id="12" name="Chevron 11">
          <a:hlinkClick xmlns:r="http://schemas.openxmlformats.org/officeDocument/2006/relationships" r:id="rId2"/>
        </xdr:cNvPr>
        <xdr:cNvSpPr/>
      </xdr:nvSpPr>
      <xdr:spPr>
        <a:xfrm>
          <a:off x="7635395" y="597503"/>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Data Security</a:t>
          </a:r>
          <a:endParaRPr lang="en-US">
            <a:effectLst/>
          </a:endParaRPr>
        </a:p>
      </xdr:txBody>
    </xdr:sp>
    <xdr:clientData/>
  </xdr:twoCellAnchor>
  <xdr:twoCellAnchor>
    <xdr:from>
      <xdr:col>0</xdr:col>
      <xdr:colOff>1249964</xdr:colOff>
      <xdr:row>1</xdr:row>
      <xdr:rowOff>10885</xdr:rowOff>
    </xdr:from>
    <xdr:to>
      <xdr:col>1</xdr:col>
      <xdr:colOff>1212228</xdr:colOff>
      <xdr:row>1</xdr:row>
      <xdr:rowOff>502212</xdr:rowOff>
    </xdr:to>
    <xdr:sp macro="" textlink="">
      <xdr:nvSpPr>
        <xdr:cNvPr id="13" name="Chevron 12">
          <a:hlinkClick xmlns:r="http://schemas.openxmlformats.org/officeDocument/2006/relationships" r:id="rId3"/>
        </xdr:cNvPr>
        <xdr:cNvSpPr/>
      </xdr:nvSpPr>
      <xdr:spPr>
        <a:xfrm>
          <a:off x="1249964" y="586618"/>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Asset Details</a:t>
          </a:r>
          <a:endParaRPr lang="en-US" sz="900">
            <a:effectLst/>
          </a:endParaRPr>
        </a:p>
      </xdr:txBody>
    </xdr:sp>
    <xdr:clientData/>
  </xdr:twoCellAnchor>
  <xdr:twoCellAnchor>
    <xdr:from>
      <xdr:col>0</xdr:col>
      <xdr:colOff>0</xdr:colOff>
      <xdr:row>1</xdr:row>
      <xdr:rowOff>0</xdr:rowOff>
    </xdr:from>
    <xdr:to>
      <xdr:col>0</xdr:col>
      <xdr:colOff>1449054</xdr:colOff>
      <xdr:row>1</xdr:row>
      <xdr:rowOff>491327</xdr:rowOff>
    </xdr:to>
    <xdr:sp macro="" textlink="">
      <xdr:nvSpPr>
        <xdr:cNvPr id="14" name="Chevron 13">
          <a:hlinkClick xmlns:r="http://schemas.openxmlformats.org/officeDocument/2006/relationships" r:id="rId4"/>
        </xdr:cNvPr>
        <xdr:cNvSpPr/>
      </xdr:nvSpPr>
      <xdr:spPr>
        <a:xfrm>
          <a:off x="0" y="575733"/>
          <a:ext cx="144905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Overview</a:t>
          </a:r>
        </a:p>
      </xdr:txBody>
    </xdr:sp>
    <xdr:clientData/>
  </xdr:twoCellAnchor>
  <xdr:twoCellAnchor>
    <xdr:from>
      <xdr:col>1</xdr:col>
      <xdr:colOff>1009268</xdr:colOff>
      <xdr:row>1</xdr:row>
      <xdr:rowOff>10886</xdr:rowOff>
    </xdr:from>
    <xdr:to>
      <xdr:col>2</xdr:col>
      <xdr:colOff>1073133</xdr:colOff>
      <xdr:row>1</xdr:row>
      <xdr:rowOff>502213</xdr:rowOff>
    </xdr:to>
    <xdr:sp macro="" textlink="">
      <xdr:nvSpPr>
        <xdr:cNvPr id="15" name="Chevron 14">
          <a:hlinkClick xmlns:r="http://schemas.openxmlformats.org/officeDocument/2006/relationships" r:id="rId5"/>
        </xdr:cNvPr>
        <xdr:cNvSpPr/>
      </xdr:nvSpPr>
      <xdr:spPr>
        <a:xfrm>
          <a:off x="2490935" y="586619"/>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Application Diagram</a:t>
          </a:r>
        </a:p>
      </xdr:txBody>
    </xdr:sp>
    <xdr:clientData/>
  </xdr:twoCellAnchor>
  <xdr:twoCellAnchor>
    <xdr:from>
      <xdr:col>2</xdr:col>
      <xdr:colOff>874015</xdr:colOff>
      <xdr:row>1</xdr:row>
      <xdr:rowOff>10885</xdr:rowOff>
    </xdr:from>
    <xdr:to>
      <xdr:col>3</xdr:col>
      <xdr:colOff>1125355</xdr:colOff>
      <xdr:row>1</xdr:row>
      <xdr:rowOff>502212</xdr:rowOff>
    </xdr:to>
    <xdr:sp macro="" textlink="">
      <xdr:nvSpPr>
        <xdr:cNvPr id="16" name="Chevron 15">
          <a:hlinkClick xmlns:r="http://schemas.openxmlformats.org/officeDocument/2006/relationships" r:id="rId6"/>
        </xdr:cNvPr>
        <xdr:cNvSpPr/>
      </xdr:nvSpPr>
      <xdr:spPr>
        <a:xfrm>
          <a:off x="3735748" y="586618"/>
          <a:ext cx="1487474" cy="491327"/>
        </a:xfrm>
        <a:prstGeom prst="chevron">
          <a:avLst/>
        </a:prstGeom>
        <a:solidFill>
          <a:srgbClr val="00B050"/>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Infrastructure Diagram</a:t>
          </a:r>
        </a:p>
      </xdr:txBody>
    </xdr:sp>
    <xdr:clientData/>
  </xdr:twoCellAnchor>
  <xdr:twoCellAnchor>
    <xdr:from>
      <xdr:col>3</xdr:col>
      <xdr:colOff>955053</xdr:colOff>
      <xdr:row>1</xdr:row>
      <xdr:rowOff>10885</xdr:rowOff>
    </xdr:from>
    <xdr:to>
      <xdr:col>5</xdr:col>
      <xdr:colOff>156527</xdr:colOff>
      <xdr:row>1</xdr:row>
      <xdr:rowOff>502212</xdr:rowOff>
    </xdr:to>
    <xdr:sp macro="" textlink="">
      <xdr:nvSpPr>
        <xdr:cNvPr id="17" name="Chevron 16">
          <a:hlinkClick xmlns:r="http://schemas.openxmlformats.org/officeDocument/2006/relationships" r:id="rId7"/>
        </xdr:cNvPr>
        <xdr:cNvSpPr/>
      </xdr:nvSpPr>
      <xdr:spPr>
        <a:xfrm>
          <a:off x="5052920" y="586618"/>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Application Security</a:t>
          </a:r>
        </a:p>
      </xdr:txBody>
    </xdr:sp>
    <xdr:clientData/>
  </xdr:twoCellAnchor>
  <xdr:twoCellAnchor>
    <xdr:from>
      <xdr:col>4</xdr:col>
      <xdr:colOff>939116</xdr:colOff>
      <xdr:row>1</xdr:row>
      <xdr:rowOff>10884</xdr:rowOff>
    </xdr:from>
    <xdr:to>
      <xdr:col>7</xdr:col>
      <xdr:colOff>16151</xdr:colOff>
      <xdr:row>1</xdr:row>
      <xdr:rowOff>502211</xdr:rowOff>
    </xdr:to>
    <xdr:sp macro="" textlink="">
      <xdr:nvSpPr>
        <xdr:cNvPr id="18" name="Chevron 17">
          <a:hlinkClick xmlns:r="http://schemas.openxmlformats.org/officeDocument/2006/relationships" r:id="rId8"/>
        </xdr:cNvPr>
        <xdr:cNvSpPr/>
      </xdr:nvSpPr>
      <xdr:spPr>
        <a:xfrm>
          <a:off x="6366249" y="586617"/>
          <a:ext cx="149003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Infra Security</a:t>
          </a:r>
        </a:p>
      </xdr:txBody>
    </xdr:sp>
    <xdr:clientData/>
  </xdr:twoCellAnchor>
  <xdr:twoCellAnchor>
    <xdr:from>
      <xdr:col>8</xdr:col>
      <xdr:colOff>455449</xdr:colOff>
      <xdr:row>1</xdr:row>
      <xdr:rowOff>21770</xdr:rowOff>
    </xdr:from>
    <xdr:to>
      <xdr:col>11</xdr:col>
      <xdr:colOff>115404</xdr:colOff>
      <xdr:row>1</xdr:row>
      <xdr:rowOff>513097</xdr:rowOff>
    </xdr:to>
    <xdr:sp macro="" textlink="">
      <xdr:nvSpPr>
        <xdr:cNvPr id="19" name="Chevron 18">
          <a:hlinkClick xmlns:r="http://schemas.openxmlformats.org/officeDocument/2006/relationships" r:id="rId9"/>
        </xdr:cNvPr>
        <xdr:cNvSpPr/>
      </xdr:nvSpPr>
      <xdr:spPr>
        <a:xfrm>
          <a:off x="8905182" y="597503"/>
          <a:ext cx="148875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User Access Management</a:t>
          </a:r>
          <a:endParaRPr lang="en-US">
            <a:effectLst/>
          </a:endParaRPr>
        </a:p>
      </xdr:txBody>
    </xdr:sp>
    <xdr:clientData/>
  </xdr:twoCellAnchor>
  <xdr:twoCellAnchor>
    <xdr:from>
      <xdr:col>10</xdr:col>
      <xdr:colOff>500273</xdr:colOff>
      <xdr:row>1</xdr:row>
      <xdr:rowOff>21770</xdr:rowOff>
    </xdr:from>
    <xdr:to>
      <xdr:col>13</xdr:col>
      <xdr:colOff>158947</xdr:colOff>
      <xdr:row>1</xdr:row>
      <xdr:rowOff>513097</xdr:rowOff>
    </xdr:to>
    <xdr:sp macro="" textlink="">
      <xdr:nvSpPr>
        <xdr:cNvPr id="20" name="Chevron 19">
          <a:hlinkClick xmlns:r="http://schemas.openxmlformats.org/officeDocument/2006/relationships" r:id="rId10"/>
        </xdr:cNvPr>
        <xdr:cNvSpPr/>
      </xdr:nvSpPr>
      <xdr:spPr>
        <a:xfrm>
          <a:off x="10169206" y="597503"/>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b="1">
              <a:effectLst/>
            </a:rPr>
            <a:t>API Security</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389467</xdr:colOff>
      <xdr:row>1</xdr:row>
      <xdr:rowOff>12255</xdr:rowOff>
    </xdr:to>
    <xdr:pic>
      <xdr:nvPicPr>
        <xdr:cNvPr id="14" name="Picture 13"/>
        <xdr:cNvPicPr>
          <a:picLocks noChangeAspect="1"/>
        </xdr:cNvPicPr>
      </xdr:nvPicPr>
      <xdr:blipFill>
        <a:blip xmlns:r="http://schemas.openxmlformats.org/officeDocument/2006/relationships" r:embed="rId1"/>
        <a:stretch>
          <a:fillRect/>
        </a:stretch>
      </xdr:blipFill>
      <xdr:spPr>
        <a:xfrm>
          <a:off x="0" y="0"/>
          <a:ext cx="719667" cy="435588"/>
        </a:xfrm>
        <a:prstGeom prst="rect">
          <a:avLst/>
        </a:prstGeom>
      </xdr:spPr>
    </xdr:pic>
    <xdr:clientData/>
  </xdr:twoCellAnchor>
  <xdr:twoCellAnchor>
    <xdr:from>
      <xdr:col>2</xdr:col>
      <xdr:colOff>660854</xdr:colOff>
      <xdr:row>1</xdr:row>
      <xdr:rowOff>57086</xdr:rowOff>
    </xdr:from>
    <xdr:to>
      <xdr:col>2</xdr:col>
      <xdr:colOff>2148328</xdr:colOff>
      <xdr:row>1</xdr:row>
      <xdr:rowOff>548413</xdr:rowOff>
    </xdr:to>
    <xdr:sp macro="" textlink="">
      <xdr:nvSpPr>
        <xdr:cNvPr id="15" name="Chevron 14">
          <a:hlinkClick xmlns:r="http://schemas.openxmlformats.org/officeDocument/2006/relationships" r:id="rId2"/>
        </xdr:cNvPr>
        <xdr:cNvSpPr/>
      </xdr:nvSpPr>
      <xdr:spPr>
        <a:xfrm>
          <a:off x="7635395" y="487392"/>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Data Security</a:t>
          </a:r>
          <a:endParaRPr lang="en-US">
            <a:effectLst/>
          </a:endParaRPr>
        </a:p>
      </xdr:txBody>
    </xdr:sp>
    <xdr:clientData/>
  </xdr:twoCellAnchor>
  <xdr:twoCellAnchor>
    <xdr:from>
      <xdr:col>1</xdr:col>
      <xdr:colOff>918270</xdr:colOff>
      <xdr:row>1</xdr:row>
      <xdr:rowOff>46201</xdr:rowOff>
    </xdr:from>
    <xdr:to>
      <xdr:col>1</xdr:col>
      <xdr:colOff>2362201</xdr:colOff>
      <xdr:row>1</xdr:row>
      <xdr:rowOff>537528</xdr:rowOff>
    </xdr:to>
    <xdr:sp macro="" textlink="">
      <xdr:nvSpPr>
        <xdr:cNvPr id="24" name="Chevron 23">
          <a:hlinkClick xmlns:r="http://schemas.openxmlformats.org/officeDocument/2006/relationships" r:id="rId3"/>
        </xdr:cNvPr>
        <xdr:cNvSpPr/>
      </xdr:nvSpPr>
      <xdr:spPr>
        <a:xfrm>
          <a:off x="1244841" y="470744"/>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Asset Details</a:t>
          </a:r>
          <a:endParaRPr lang="en-US" sz="900">
            <a:effectLst/>
          </a:endParaRPr>
        </a:p>
      </xdr:txBody>
    </xdr:sp>
    <xdr:clientData/>
  </xdr:twoCellAnchor>
  <xdr:twoCellAnchor>
    <xdr:from>
      <xdr:col>0</xdr:col>
      <xdr:colOff>0</xdr:colOff>
      <xdr:row>1</xdr:row>
      <xdr:rowOff>35316</xdr:rowOff>
    </xdr:from>
    <xdr:to>
      <xdr:col>1</xdr:col>
      <xdr:colOff>1117360</xdr:colOff>
      <xdr:row>1</xdr:row>
      <xdr:rowOff>526643</xdr:rowOff>
    </xdr:to>
    <xdr:sp macro="" textlink="">
      <xdr:nvSpPr>
        <xdr:cNvPr id="25" name="Chevron 24">
          <a:hlinkClick xmlns:r="http://schemas.openxmlformats.org/officeDocument/2006/relationships" r:id="rId4"/>
        </xdr:cNvPr>
        <xdr:cNvSpPr/>
      </xdr:nvSpPr>
      <xdr:spPr>
        <a:xfrm>
          <a:off x="0" y="459859"/>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Overview</a:t>
          </a:r>
        </a:p>
      </xdr:txBody>
    </xdr:sp>
    <xdr:clientData/>
  </xdr:twoCellAnchor>
  <xdr:twoCellAnchor>
    <xdr:from>
      <xdr:col>1</xdr:col>
      <xdr:colOff>2159241</xdr:colOff>
      <xdr:row>1</xdr:row>
      <xdr:rowOff>46202</xdr:rowOff>
    </xdr:from>
    <xdr:to>
      <xdr:col>1</xdr:col>
      <xdr:colOff>3603172</xdr:colOff>
      <xdr:row>1</xdr:row>
      <xdr:rowOff>537529</xdr:rowOff>
    </xdr:to>
    <xdr:sp macro="" textlink="">
      <xdr:nvSpPr>
        <xdr:cNvPr id="26" name="Chevron 25">
          <a:hlinkClick xmlns:r="http://schemas.openxmlformats.org/officeDocument/2006/relationships" r:id="rId5"/>
        </xdr:cNvPr>
        <xdr:cNvSpPr/>
      </xdr:nvSpPr>
      <xdr:spPr>
        <a:xfrm>
          <a:off x="2485812" y="470745"/>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Application Diagram</a:t>
          </a:r>
        </a:p>
      </xdr:txBody>
    </xdr:sp>
    <xdr:clientData/>
  </xdr:twoCellAnchor>
  <xdr:twoCellAnchor>
    <xdr:from>
      <xdr:col>1</xdr:col>
      <xdr:colOff>3404054</xdr:colOff>
      <xdr:row>1</xdr:row>
      <xdr:rowOff>46201</xdr:rowOff>
    </xdr:from>
    <xdr:to>
      <xdr:col>1</xdr:col>
      <xdr:colOff>4891528</xdr:colOff>
      <xdr:row>1</xdr:row>
      <xdr:rowOff>537528</xdr:rowOff>
    </xdr:to>
    <xdr:sp macro="" textlink="">
      <xdr:nvSpPr>
        <xdr:cNvPr id="27" name="Chevron 26">
          <a:hlinkClick xmlns:r="http://schemas.openxmlformats.org/officeDocument/2006/relationships" r:id="rId6"/>
        </xdr:cNvPr>
        <xdr:cNvSpPr/>
      </xdr:nvSpPr>
      <xdr:spPr>
        <a:xfrm>
          <a:off x="3735748" y="476507"/>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Infrastructure Diagram</a:t>
          </a:r>
        </a:p>
      </xdr:txBody>
    </xdr:sp>
    <xdr:clientData/>
  </xdr:twoCellAnchor>
  <xdr:twoCellAnchor>
    <xdr:from>
      <xdr:col>1</xdr:col>
      <xdr:colOff>4721226</xdr:colOff>
      <xdr:row>1</xdr:row>
      <xdr:rowOff>46201</xdr:rowOff>
    </xdr:from>
    <xdr:to>
      <xdr:col>1</xdr:col>
      <xdr:colOff>6208700</xdr:colOff>
      <xdr:row>1</xdr:row>
      <xdr:rowOff>537528</xdr:rowOff>
    </xdr:to>
    <xdr:sp macro="" textlink="">
      <xdr:nvSpPr>
        <xdr:cNvPr id="28" name="Chevron 27">
          <a:hlinkClick xmlns:r="http://schemas.openxmlformats.org/officeDocument/2006/relationships" r:id="rId7"/>
        </xdr:cNvPr>
        <xdr:cNvSpPr/>
      </xdr:nvSpPr>
      <xdr:spPr>
        <a:xfrm>
          <a:off x="5052920" y="476507"/>
          <a:ext cx="1487474" cy="491327"/>
        </a:xfrm>
        <a:prstGeom prst="chevron">
          <a:avLst/>
        </a:prstGeom>
        <a:solidFill>
          <a:srgbClr val="00B050"/>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Application Security</a:t>
          </a:r>
          <a:endParaRPr lang="en-US">
            <a:effectLst/>
          </a:endParaRPr>
        </a:p>
      </xdr:txBody>
    </xdr:sp>
    <xdr:clientData/>
  </xdr:twoCellAnchor>
  <xdr:twoCellAnchor>
    <xdr:from>
      <xdr:col>1</xdr:col>
      <xdr:colOff>6034555</xdr:colOff>
      <xdr:row>1</xdr:row>
      <xdr:rowOff>46200</xdr:rowOff>
    </xdr:from>
    <xdr:to>
      <xdr:col>2</xdr:col>
      <xdr:colOff>881743</xdr:colOff>
      <xdr:row>1</xdr:row>
      <xdr:rowOff>537527</xdr:rowOff>
    </xdr:to>
    <xdr:sp macro="" textlink="">
      <xdr:nvSpPr>
        <xdr:cNvPr id="29" name="Chevron 28">
          <a:hlinkClick xmlns:r="http://schemas.openxmlformats.org/officeDocument/2006/relationships" r:id="rId8"/>
        </xdr:cNvPr>
        <xdr:cNvSpPr/>
      </xdr:nvSpPr>
      <xdr:spPr>
        <a:xfrm>
          <a:off x="6361126" y="470743"/>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Infra Security</a:t>
          </a:r>
          <a:endParaRPr lang="en-US">
            <a:effectLst/>
          </a:endParaRPr>
        </a:p>
      </xdr:txBody>
    </xdr:sp>
    <xdr:clientData/>
  </xdr:twoCellAnchor>
  <xdr:twoCellAnchor>
    <xdr:from>
      <xdr:col>2</xdr:col>
      <xdr:colOff>1930641</xdr:colOff>
      <xdr:row>1</xdr:row>
      <xdr:rowOff>57086</xdr:rowOff>
    </xdr:from>
    <xdr:to>
      <xdr:col>3</xdr:col>
      <xdr:colOff>478972</xdr:colOff>
      <xdr:row>1</xdr:row>
      <xdr:rowOff>548413</xdr:rowOff>
    </xdr:to>
    <xdr:sp macro="" textlink="">
      <xdr:nvSpPr>
        <xdr:cNvPr id="30" name="Chevron 29">
          <a:hlinkClick xmlns:r="http://schemas.openxmlformats.org/officeDocument/2006/relationships" r:id="rId9"/>
        </xdr:cNvPr>
        <xdr:cNvSpPr/>
      </xdr:nvSpPr>
      <xdr:spPr>
        <a:xfrm>
          <a:off x="8897498" y="481629"/>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User Access Management</a:t>
          </a:r>
          <a:endParaRPr lang="en-US">
            <a:effectLst/>
          </a:endParaRPr>
        </a:p>
      </xdr:txBody>
    </xdr:sp>
    <xdr:clientData/>
  </xdr:twoCellAnchor>
  <xdr:twoCellAnchor>
    <xdr:from>
      <xdr:col>3</xdr:col>
      <xdr:colOff>254241</xdr:colOff>
      <xdr:row>1</xdr:row>
      <xdr:rowOff>57086</xdr:rowOff>
    </xdr:from>
    <xdr:to>
      <xdr:col>3</xdr:col>
      <xdr:colOff>1741715</xdr:colOff>
      <xdr:row>1</xdr:row>
      <xdr:rowOff>548413</xdr:rowOff>
    </xdr:to>
    <xdr:sp macro="" textlink="">
      <xdr:nvSpPr>
        <xdr:cNvPr id="31" name="Chevron 30">
          <a:hlinkClick xmlns:r="http://schemas.openxmlformats.org/officeDocument/2006/relationships" r:id="rId10"/>
        </xdr:cNvPr>
        <xdr:cNvSpPr/>
      </xdr:nvSpPr>
      <xdr:spPr>
        <a:xfrm>
          <a:off x="10160241" y="481629"/>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b="1">
              <a:effectLst/>
            </a:rPr>
            <a:t>API Security</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25400</xdr:colOff>
      <xdr:row>0</xdr:row>
      <xdr:rowOff>16932</xdr:rowOff>
    </xdr:from>
    <xdr:to>
      <xdr:col>1</xdr:col>
      <xdr:colOff>86509</xdr:colOff>
      <xdr:row>0</xdr:row>
      <xdr:rowOff>423333</xdr:rowOff>
    </xdr:to>
    <xdr:pic>
      <xdr:nvPicPr>
        <xdr:cNvPr id="12" name="Picture 11"/>
        <xdr:cNvPicPr>
          <a:picLocks noChangeAspect="1"/>
        </xdr:cNvPicPr>
      </xdr:nvPicPr>
      <xdr:blipFill>
        <a:blip xmlns:r="http://schemas.openxmlformats.org/officeDocument/2006/relationships" r:embed="rId1"/>
        <a:stretch>
          <a:fillRect/>
        </a:stretch>
      </xdr:blipFill>
      <xdr:spPr>
        <a:xfrm>
          <a:off x="25400" y="16932"/>
          <a:ext cx="755376" cy="406401"/>
        </a:xfrm>
        <a:prstGeom prst="rect">
          <a:avLst/>
        </a:prstGeom>
      </xdr:spPr>
    </xdr:pic>
    <xdr:clientData/>
  </xdr:twoCellAnchor>
  <xdr:twoCellAnchor>
    <xdr:from>
      <xdr:col>2</xdr:col>
      <xdr:colOff>2165928</xdr:colOff>
      <xdr:row>1</xdr:row>
      <xdr:rowOff>4836</xdr:rowOff>
    </xdr:from>
    <xdr:to>
      <xdr:col>3</xdr:col>
      <xdr:colOff>1130336</xdr:colOff>
      <xdr:row>1</xdr:row>
      <xdr:rowOff>496163</xdr:rowOff>
    </xdr:to>
    <xdr:sp macro="" textlink="">
      <xdr:nvSpPr>
        <xdr:cNvPr id="31" name="Chevron 30">
          <a:hlinkClick xmlns:r="http://schemas.openxmlformats.org/officeDocument/2006/relationships" r:id="rId2"/>
        </xdr:cNvPr>
        <xdr:cNvSpPr/>
      </xdr:nvSpPr>
      <xdr:spPr>
        <a:xfrm>
          <a:off x="7635395" y="436636"/>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Data Security</a:t>
          </a:r>
          <a:endParaRPr lang="en-US">
            <a:effectLst/>
          </a:endParaRPr>
        </a:p>
      </xdr:txBody>
    </xdr:sp>
    <xdr:clientData/>
  </xdr:twoCellAnchor>
  <xdr:twoCellAnchor>
    <xdr:from>
      <xdr:col>1</xdr:col>
      <xdr:colOff>555697</xdr:colOff>
      <xdr:row>1</xdr:row>
      <xdr:rowOff>10885</xdr:rowOff>
    </xdr:from>
    <xdr:to>
      <xdr:col>1</xdr:col>
      <xdr:colOff>1999628</xdr:colOff>
      <xdr:row>1</xdr:row>
      <xdr:rowOff>502212</xdr:rowOff>
    </xdr:to>
    <xdr:sp macro="" textlink="">
      <xdr:nvSpPr>
        <xdr:cNvPr id="32" name="Chevron 31">
          <a:hlinkClick xmlns:r="http://schemas.openxmlformats.org/officeDocument/2006/relationships" r:id="rId3"/>
        </xdr:cNvPr>
        <xdr:cNvSpPr/>
      </xdr:nvSpPr>
      <xdr:spPr>
        <a:xfrm>
          <a:off x="1249964" y="442685"/>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Asset Details</a:t>
          </a:r>
          <a:endParaRPr lang="en-US" sz="900">
            <a:effectLst/>
          </a:endParaRPr>
        </a:p>
      </xdr:txBody>
    </xdr:sp>
    <xdr:clientData/>
  </xdr:twoCellAnchor>
  <xdr:twoCellAnchor>
    <xdr:from>
      <xdr:col>0</xdr:col>
      <xdr:colOff>0</xdr:colOff>
      <xdr:row>1</xdr:row>
      <xdr:rowOff>0</xdr:rowOff>
    </xdr:from>
    <xdr:to>
      <xdr:col>1</xdr:col>
      <xdr:colOff>754787</xdr:colOff>
      <xdr:row>1</xdr:row>
      <xdr:rowOff>491327</xdr:rowOff>
    </xdr:to>
    <xdr:sp macro="" textlink="">
      <xdr:nvSpPr>
        <xdr:cNvPr id="33" name="Chevron 32">
          <a:hlinkClick xmlns:r="http://schemas.openxmlformats.org/officeDocument/2006/relationships" r:id="rId4"/>
        </xdr:cNvPr>
        <xdr:cNvSpPr/>
      </xdr:nvSpPr>
      <xdr:spPr>
        <a:xfrm>
          <a:off x="0" y="431800"/>
          <a:ext cx="144905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Overview</a:t>
          </a:r>
        </a:p>
      </xdr:txBody>
    </xdr:sp>
    <xdr:clientData/>
  </xdr:twoCellAnchor>
  <xdr:twoCellAnchor>
    <xdr:from>
      <xdr:col>1</xdr:col>
      <xdr:colOff>1796668</xdr:colOff>
      <xdr:row>1</xdr:row>
      <xdr:rowOff>10886</xdr:rowOff>
    </xdr:from>
    <xdr:to>
      <xdr:col>1</xdr:col>
      <xdr:colOff>3240599</xdr:colOff>
      <xdr:row>1</xdr:row>
      <xdr:rowOff>502213</xdr:rowOff>
    </xdr:to>
    <xdr:sp macro="" textlink="">
      <xdr:nvSpPr>
        <xdr:cNvPr id="34" name="Chevron 33">
          <a:hlinkClick xmlns:r="http://schemas.openxmlformats.org/officeDocument/2006/relationships" r:id="rId5"/>
        </xdr:cNvPr>
        <xdr:cNvSpPr/>
      </xdr:nvSpPr>
      <xdr:spPr>
        <a:xfrm>
          <a:off x="2490935" y="442686"/>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Application Diagram</a:t>
          </a:r>
        </a:p>
      </xdr:txBody>
    </xdr:sp>
    <xdr:clientData/>
  </xdr:twoCellAnchor>
  <xdr:twoCellAnchor>
    <xdr:from>
      <xdr:col>1</xdr:col>
      <xdr:colOff>3041481</xdr:colOff>
      <xdr:row>1</xdr:row>
      <xdr:rowOff>10885</xdr:rowOff>
    </xdr:from>
    <xdr:to>
      <xdr:col>1</xdr:col>
      <xdr:colOff>4528955</xdr:colOff>
      <xdr:row>1</xdr:row>
      <xdr:rowOff>502212</xdr:rowOff>
    </xdr:to>
    <xdr:sp macro="" textlink="">
      <xdr:nvSpPr>
        <xdr:cNvPr id="35" name="Chevron 34">
          <a:hlinkClick xmlns:r="http://schemas.openxmlformats.org/officeDocument/2006/relationships" r:id="rId6"/>
        </xdr:cNvPr>
        <xdr:cNvSpPr/>
      </xdr:nvSpPr>
      <xdr:spPr>
        <a:xfrm>
          <a:off x="3735748" y="442685"/>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Infrastructure Diagram</a:t>
          </a:r>
        </a:p>
      </xdr:txBody>
    </xdr:sp>
    <xdr:clientData/>
  </xdr:twoCellAnchor>
  <xdr:twoCellAnchor>
    <xdr:from>
      <xdr:col>1</xdr:col>
      <xdr:colOff>4358653</xdr:colOff>
      <xdr:row>1</xdr:row>
      <xdr:rowOff>10885</xdr:rowOff>
    </xdr:from>
    <xdr:to>
      <xdr:col>2</xdr:col>
      <xdr:colOff>1070927</xdr:colOff>
      <xdr:row>1</xdr:row>
      <xdr:rowOff>502212</xdr:rowOff>
    </xdr:to>
    <xdr:sp macro="" textlink="">
      <xdr:nvSpPr>
        <xdr:cNvPr id="36" name="Chevron 35">
          <a:hlinkClick xmlns:r="http://schemas.openxmlformats.org/officeDocument/2006/relationships" r:id="rId7"/>
        </xdr:cNvPr>
        <xdr:cNvSpPr/>
      </xdr:nvSpPr>
      <xdr:spPr>
        <a:xfrm>
          <a:off x="5052920" y="442685"/>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Application Security</a:t>
          </a:r>
        </a:p>
      </xdr:txBody>
    </xdr:sp>
    <xdr:clientData/>
  </xdr:twoCellAnchor>
  <xdr:twoCellAnchor>
    <xdr:from>
      <xdr:col>2</xdr:col>
      <xdr:colOff>896782</xdr:colOff>
      <xdr:row>1</xdr:row>
      <xdr:rowOff>10884</xdr:rowOff>
    </xdr:from>
    <xdr:to>
      <xdr:col>2</xdr:col>
      <xdr:colOff>2386817</xdr:colOff>
      <xdr:row>1</xdr:row>
      <xdr:rowOff>502211</xdr:rowOff>
    </xdr:to>
    <xdr:sp macro="" textlink="">
      <xdr:nvSpPr>
        <xdr:cNvPr id="37" name="Chevron 36">
          <a:hlinkClick xmlns:r="http://schemas.openxmlformats.org/officeDocument/2006/relationships" r:id="rId8"/>
        </xdr:cNvPr>
        <xdr:cNvSpPr/>
      </xdr:nvSpPr>
      <xdr:spPr>
        <a:xfrm>
          <a:off x="6366249" y="442684"/>
          <a:ext cx="1490035" cy="491327"/>
        </a:xfrm>
        <a:prstGeom prst="chevron">
          <a:avLst/>
        </a:prstGeom>
        <a:solidFill>
          <a:srgbClr val="00B050"/>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Infra Security</a:t>
          </a:r>
          <a:endParaRPr lang="en-US">
            <a:effectLst/>
          </a:endParaRPr>
        </a:p>
      </xdr:txBody>
    </xdr:sp>
    <xdr:clientData/>
  </xdr:twoCellAnchor>
  <xdr:twoCellAnchor>
    <xdr:from>
      <xdr:col>3</xdr:col>
      <xdr:colOff>912649</xdr:colOff>
      <xdr:row>1</xdr:row>
      <xdr:rowOff>21770</xdr:rowOff>
    </xdr:from>
    <xdr:to>
      <xdr:col>3</xdr:col>
      <xdr:colOff>2401404</xdr:colOff>
      <xdr:row>1</xdr:row>
      <xdr:rowOff>513097</xdr:rowOff>
    </xdr:to>
    <xdr:sp macro="" textlink="">
      <xdr:nvSpPr>
        <xdr:cNvPr id="38" name="Chevron 37">
          <a:hlinkClick xmlns:r="http://schemas.openxmlformats.org/officeDocument/2006/relationships" r:id="rId9"/>
        </xdr:cNvPr>
        <xdr:cNvSpPr/>
      </xdr:nvSpPr>
      <xdr:spPr>
        <a:xfrm>
          <a:off x="8905182" y="453570"/>
          <a:ext cx="148875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User Access Management</a:t>
          </a:r>
          <a:endParaRPr lang="en-US">
            <a:effectLst/>
          </a:endParaRPr>
        </a:p>
      </xdr:txBody>
    </xdr:sp>
    <xdr:clientData/>
  </xdr:twoCellAnchor>
  <xdr:twoCellAnchor>
    <xdr:from>
      <xdr:col>3</xdr:col>
      <xdr:colOff>2176673</xdr:colOff>
      <xdr:row>1</xdr:row>
      <xdr:rowOff>21770</xdr:rowOff>
    </xdr:from>
    <xdr:to>
      <xdr:col>3</xdr:col>
      <xdr:colOff>3664147</xdr:colOff>
      <xdr:row>1</xdr:row>
      <xdr:rowOff>513097</xdr:rowOff>
    </xdr:to>
    <xdr:sp macro="" textlink="">
      <xdr:nvSpPr>
        <xdr:cNvPr id="39" name="Chevron 38">
          <a:hlinkClick xmlns:r="http://schemas.openxmlformats.org/officeDocument/2006/relationships" r:id="rId10"/>
        </xdr:cNvPr>
        <xdr:cNvSpPr/>
      </xdr:nvSpPr>
      <xdr:spPr>
        <a:xfrm>
          <a:off x="10169206" y="453570"/>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b="1">
              <a:effectLst/>
            </a:rPr>
            <a:t>API Security</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1539395</xdr:colOff>
      <xdr:row>1</xdr:row>
      <xdr:rowOff>4836</xdr:rowOff>
    </xdr:from>
    <xdr:to>
      <xdr:col>3</xdr:col>
      <xdr:colOff>664669</xdr:colOff>
      <xdr:row>1</xdr:row>
      <xdr:rowOff>496163</xdr:rowOff>
    </xdr:to>
    <xdr:sp macro="" textlink="">
      <xdr:nvSpPr>
        <xdr:cNvPr id="25" name="Chevron 24">
          <a:hlinkClick xmlns:r="http://schemas.openxmlformats.org/officeDocument/2006/relationships" r:id="rId1"/>
        </xdr:cNvPr>
        <xdr:cNvSpPr/>
      </xdr:nvSpPr>
      <xdr:spPr>
        <a:xfrm>
          <a:off x="7635395" y="580569"/>
          <a:ext cx="1487474" cy="491327"/>
        </a:xfrm>
        <a:prstGeom prst="chevron">
          <a:avLst/>
        </a:prstGeom>
        <a:solidFill>
          <a:srgbClr val="00B050"/>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Data Security</a:t>
          </a:r>
          <a:endParaRPr lang="en-US">
            <a:effectLst/>
          </a:endParaRPr>
        </a:p>
      </xdr:txBody>
    </xdr:sp>
    <xdr:clientData/>
  </xdr:twoCellAnchor>
  <xdr:twoCellAnchor>
    <xdr:from>
      <xdr:col>1</xdr:col>
      <xdr:colOff>674231</xdr:colOff>
      <xdr:row>1</xdr:row>
      <xdr:rowOff>10885</xdr:rowOff>
    </xdr:from>
    <xdr:to>
      <xdr:col>1</xdr:col>
      <xdr:colOff>2118162</xdr:colOff>
      <xdr:row>1</xdr:row>
      <xdr:rowOff>502212</xdr:rowOff>
    </xdr:to>
    <xdr:sp macro="" textlink="">
      <xdr:nvSpPr>
        <xdr:cNvPr id="26" name="Chevron 25">
          <a:hlinkClick xmlns:r="http://schemas.openxmlformats.org/officeDocument/2006/relationships" r:id="rId2"/>
        </xdr:cNvPr>
        <xdr:cNvSpPr/>
      </xdr:nvSpPr>
      <xdr:spPr>
        <a:xfrm>
          <a:off x="1249964" y="586618"/>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Asset Details</a:t>
          </a:r>
          <a:endParaRPr lang="en-US" sz="900">
            <a:effectLst/>
          </a:endParaRPr>
        </a:p>
      </xdr:txBody>
    </xdr:sp>
    <xdr:clientData/>
  </xdr:twoCellAnchor>
  <xdr:twoCellAnchor>
    <xdr:from>
      <xdr:col>0</xdr:col>
      <xdr:colOff>0</xdr:colOff>
      <xdr:row>1</xdr:row>
      <xdr:rowOff>0</xdr:rowOff>
    </xdr:from>
    <xdr:to>
      <xdr:col>1</xdr:col>
      <xdr:colOff>873321</xdr:colOff>
      <xdr:row>1</xdr:row>
      <xdr:rowOff>491327</xdr:rowOff>
    </xdr:to>
    <xdr:sp macro="" textlink="">
      <xdr:nvSpPr>
        <xdr:cNvPr id="27" name="Chevron 26">
          <a:hlinkClick xmlns:r="http://schemas.openxmlformats.org/officeDocument/2006/relationships" r:id="rId3"/>
        </xdr:cNvPr>
        <xdr:cNvSpPr/>
      </xdr:nvSpPr>
      <xdr:spPr>
        <a:xfrm>
          <a:off x="0" y="575733"/>
          <a:ext cx="144905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Overview</a:t>
          </a:r>
        </a:p>
      </xdr:txBody>
    </xdr:sp>
    <xdr:clientData/>
  </xdr:twoCellAnchor>
  <xdr:twoCellAnchor>
    <xdr:from>
      <xdr:col>1</xdr:col>
      <xdr:colOff>1915202</xdr:colOff>
      <xdr:row>1</xdr:row>
      <xdr:rowOff>10886</xdr:rowOff>
    </xdr:from>
    <xdr:to>
      <xdr:col>1</xdr:col>
      <xdr:colOff>3359133</xdr:colOff>
      <xdr:row>1</xdr:row>
      <xdr:rowOff>502213</xdr:rowOff>
    </xdr:to>
    <xdr:sp macro="" textlink="">
      <xdr:nvSpPr>
        <xdr:cNvPr id="28" name="Chevron 27">
          <a:hlinkClick xmlns:r="http://schemas.openxmlformats.org/officeDocument/2006/relationships" r:id="rId4"/>
        </xdr:cNvPr>
        <xdr:cNvSpPr/>
      </xdr:nvSpPr>
      <xdr:spPr>
        <a:xfrm>
          <a:off x="2490935" y="586619"/>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Application Diagram</a:t>
          </a:r>
        </a:p>
      </xdr:txBody>
    </xdr:sp>
    <xdr:clientData/>
  </xdr:twoCellAnchor>
  <xdr:twoCellAnchor>
    <xdr:from>
      <xdr:col>1</xdr:col>
      <xdr:colOff>3160015</xdr:colOff>
      <xdr:row>1</xdr:row>
      <xdr:rowOff>10885</xdr:rowOff>
    </xdr:from>
    <xdr:to>
      <xdr:col>1</xdr:col>
      <xdr:colOff>4647489</xdr:colOff>
      <xdr:row>1</xdr:row>
      <xdr:rowOff>502212</xdr:rowOff>
    </xdr:to>
    <xdr:sp macro="" textlink="">
      <xdr:nvSpPr>
        <xdr:cNvPr id="29" name="Chevron 28">
          <a:hlinkClick xmlns:r="http://schemas.openxmlformats.org/officeDocument/2006/relationships" r:id="rId5"/>
        </xdr:cNvPr>
        <xdr:cNvSpPr/>
      </xdr:nvSpPr>
      <xdr:spPr>
        <a:xfrm>
          <a:off x="3735748" y="586618"/>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Infrastructure Diagram</a:t>
          </a:r>
        </a:p>
      </xdr:txBody>
    </xdr:sp>
    <xdr:clientData/>
  </xdr:twoCellAnchor>
  <xdr:twoCellAnchor>
    <xdr:from>
      <xdr:col>1</xdr:col>
      <xdr:colOff>4477187</xdr:colOff>
      <xdr:row>1</xdr:row>
      <xdr:rowOff>10885</xdr:rowOff>
    </xdr:from>
    <xdr:to>
      <xdr:col>2</xdr:col>
      <xdr:colOff>444394</xdr:colOff>
      <xdr:row>1</xdr:row>
      <xdr:rowOff>502212</xdr:rowOff>
    </xdr:to>
    <xdr:sp macro="" textlink="">
      <xdr:nvSpPr>
        <xdr:cNvPr id="30" name="Chevron 29">
          <a:hlinkClick xmlns:r="http://schemas.openxmlformats.org/officeDocument/2006/relationships" r:id="rId6"/>
        </xdr:cNvPr>
        <xdr:cNvSpPr/>
      </xdr:nvSpPr>
      <xdr:spPr>
        <a:xfrm>
          <a:off x="5052920" y="586618"/>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Application Security</a:t>
          </a:r>
        </a:p>
      </xdr:txBody>
    </xdr:sp>
    <xdr:clientData/>
  </xdr:twoCellAnchor>
  <xdr:twoCellAnchor>
    <xdr:from>
      <xdr:col>2</xdr:col>
      <xdr:colOff>270249</xdr:colOff>
      <xdr:row>1</xdr:row>
      <xdr:rowOff>10884</xdr:rowOff>
    </xdr:from>
    <xdr:to>
      <xdr:col>2</xdr:col>
      <xdr:colOff>1760284</xdr:colOff>
      <xdr:row>1</xdr:row>
      <xdr:rowOff>502211</xdr:rowOff>
    </xdr:to>
    <xdr:sp macro="" textlink="">
      <xdr:nvSpPr>
        <xdr:cNvPr id="31" name="Chevron 30">
          <a:hlinkClick xmlns:r="http://schemas.openxmlformats.org/officeDocument/2006/relationships" r:id="rId7"/>
        </xdr:cNvPr>
        <xdr:cNvSpPr/>
      </xdr:nvSpPr>
      <xdr:spPr>
        <a:xfrm>
          <a:off x="6366249" y="586617"/>
          <a:ext cx="149003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Infra Security</a:t>
          </a:r>
        </a:p>
      </xdr:txBody>
    </xdr:sp>
    <xdr:clientData/>
  </xdr:twoCellAnchor>
  <xdr:twoCellAnchor>
    <xdr:from>
      <xdr:col>3</xdr:col>
      <xdr:colOff>446982</xdr:colOff>
      <xdr:row>1</xdr:row>
      <xdr:rowOff>21770</xdr:rowOff>
    </xdr:from>
    <xdr:to>
      <xdr:col>3</xdr:col>
      <xdr:colOff>1935737</xdr:colOff>
      <xdr:row>1</xdr:row>
      <xdr:rowOff>513097</xdr:rowOff>
    </xdr:to>
    <xdr:sp macro="" textlink="">
      <xdr:nvSpPr>
        <xdr:cNvPr id="32" name="Chevron 31">
          <a:hlinkClick xmlns:r="http://schemas.openxmlformats.org/officeDocument/2006/relationships" r:id="rId8"/>
        </xdr:cNvPr>
        <xdr:cNvSpPr/>
      </xdr:nvSpPr>
      <xdr:spPr>
        <a:xfrm>
          <a:off x="8905182" y="597503"/>
          <a:ext cx="148875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User Access Management</a:t>
          </a:r>
          <a:endParaRPr lang="en-US">
            <a:effectLst/>
          </a:endParaRPr>
        </a:p>
      </xdr:txBody>
    </xdr:sp>
    <xdr:clientData/>
  </xdr:twoCellAnchor>
  <xdr:twoCellAnchor>
    <xdr:from>
      <xdr:col>3</xdr:col>
      <xdr:colOff>1711006</xdr:colOff>
      <xdr:row>1</xdr:row>
      <xdr:rowOff>21770</xdr:rowOff>
    </xdr:from>
    <xdr:to>
      <xdr:col>3</xdr:col>
      <xdr:colOff>3198480</xdr:colOff>
      <xdr:row>1</xdr:row>
      <xdr:rowOff>513097</xdr:rowOff>
    </xdr:to>
    <xdr:sp macro="" textlink="">
      <xdr:nvSpPr>
        <xdr:cNvPr id="33" name="Chevron 32">
          <a:hlinkClick xmlns:r="http://schemas.openxmlformats.org/officeDocument/2006/relationships" r:id="rId9"/>
        </xdr:cNvPr>
        <xdr:cNvSpPr/>
      </xdr:nvSpPr>
      <xdr:spPr>
        <a:xfrm>
          <a:off x="10169206" y="597503"/>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b="1">
              <a:effectLst/>
            </a:rPr>
            <a:t>API Security</a:t>
          </a:r>
        </a:p>
      </xdr:txBody>
    </xdr:sp>
    <xdr:clientData/>
  </xdr:twoCellAnchor>
  <xdr:twoCellAnchor editAs="oneCell">
    <xdr:from>
      <xdr:col>0</xdr:col>
      <xdr:colOff>8467</xdr:colOff>
      <xdr:row>0</xdr:row>
      <xdr:rowOff>16933</xdr:rowOff>
    </xdr:from>
    <xdr:to>
      <xdr:col>1</xdr:col>
      <xdr:colOff>188110</xdr:colOff>
      <xdr:row>0</xdr:row>
      <xdr:rowOff>423334</xdr:rowOff>
    </xdr:to>
    <xdr:pic>
      <xdr:nvPicPr>
        <xdr:cNvPr id="34" name="Picture 33"/>
        <xdr:cNvPicPr>
          <a:picLocks noChangeAspect="1"/>
        </xdr:cNvPicPr>
      </xdr:nvPicPr>
      <xdr:blipFill>
        <a:blip xmlns:r="http://schemas.openxmlformats.org/officeDocument/2006/relationships" r:embed="rId10"/>
        <a:stretch>
          <a:fillRect/>
        </a:stretch>
      </xdr:blipFill>
      <xdr:spPr>
        <a:xfrm>
          <a:off x="8467" y="16933"/>
          <a:ext cx="755376" cy="40640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2877128</xdr:colOff>
      <xdr:row>1</xdr:row>
      <xdr:rowOff>4836</xdr:rowOff>
    </xdr:from>
    <xdr:to>
      <xdr:col>3</xdr:col>
      <xdr:colOff>952536</xdr:colOff>
      <xdr:row>1</xdr:row>
      <xdr:rowOff>496163</xdr:rowOff>
    </xdr:to>
    <xdr:sp macro="" textlink="">
      <xdr:nvSpPr>
        <xdr:cNvPr id="25" name="Chevron 24">
          <a:hlinkClick xmlns:r="http://schemas.openxmlformats.org/officeDocument/2006/relationships" r:id="rId1"/>
        </xdr:cNvPr>
        <xdr:cNvSpPr/>
      </xdr:nvSpPr>
      <xdr:spPr>
        <a:xfrm>
          <a:off x="7635395" y="394303"/>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Data Security</a:t>
          </a:r>
          <a:endParaRPr lang="en-US">
            <a:effectLst/>
          </a:endParaRPr>
        </a:p>
      </xdr:txBody>
    </xdr:sp>
    <xdr:clientData/>
  </xdr:twoCellAnchor>
  <xdr:twoCellAnchor>
    <xdr:from>
      <xdr:col>1</xdr:col>
      <xdr:colOff>665764</xdr:colOff>
      <xdr:row>1</xdr:row>
      <xdr:rowOff>10885</xdr:rowOff>
    </xdr:from>
    <xdr:to>
      <xdr:col>1</xdr:col>
      <xdr:colOff>2109695</xdr:colOff>
      <xdr:row>1</xdr:row>
      <xdr:rowOff>502212</xdr:rowOff>
    </xdr:to>
    <xdr:sp macro="" textlink="">
      <xdr:nvSpPr>
        <xdr:cNvPr id="26" name="Chevron 25">
          <a:hlinkClick xmlns:r="http://schemas.openxmlformats.org/officeDocument/2006/relationships" r:id="rId2"/>
        </xdr:cNvPr>
        <xdr:cNvSpPr/>
      </xdr:nvSpPr>
      <xdr:spPr>
        <a:xfrm>
          <a:off x="1249964" y="400352"/>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Asset Details</a:t>
          </a:r>
          <a:endParaRPr lang="en-US" sz="900">
            <a:effectLst/>
          </a:endParaRPr>
        </a:p>
      </xdr:txBody>
    </xdr:sp>
    <xdr:clientData/>
  </xdr:twoCellAnchor>
  <xdr:twoCellAnchor>
    <xdr:from>
      <xdr:col>0</xdr:col>
      <xdr:colOff>0</xdr:colOff>
      <xdr:row>1</xdr:row>
      <xdr:rowOff>0</xdr:rowOff>
    </xdr:from>
    <xdr:to>
      <xdr:col>1</xdr:col>
      <xdr:colOff>864854</xdr:colOff>
      <xdr:row>1</xdr:row>
      <xdr:rowOff>491327</xdr:rowOff>
    </xdr:to>
    <xdr:sp macro="" textlink="">
      <xdr:nvSpPr>
        <xdr:cNvPr id="27" name="Chevron 26">
          <a:hlinkClick xmlns:r="http://schemas.openxmlformats.org/officeDocument/2006/relationships" r:id="rId3"/>
        </xdr:cNvPr>
        <xdr:cNvSpPr/>
      </xdr:nvSpPr>
      <xdr:spPr>
        <a:xfrm>
          <a:off x="0" y="389467"/>
          <a:ext cx="144905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Overview</a:t>
          </a:r>
        </a:p>
      </xdr:txBody>
    </xdr:sp>
    <xdr:clientData/>
  </xdr:twoCellAnchor>
  <xdr:twoCellAnchor>
    <xdr:from>
      <xdr:col>1</xdr:col>
      <xdr:colOff>1906735</xdr:colOff>
      <xdr:row>1</xdr:row>
      <xdr:rowOff>10886</xdr:rowOff>
    </xdr:from>
    <xdr:to>
      <xdr:col>1</xdr:col>
      <xdr:colOff>3350666</xdr:colOff>
      <xdr:row>1</xdr:row>
      <xdr:rowOff>502213</xdr:rowOff>
    </xdr:to>
    <xdr:sp macro="" textlink="">
      <xdr:nvSpPr>
        <xdr:cNvPr id="28" name="Chevron 27">
          <a:hlinkClick xmlns:r="http://schemas.openxmlformats.org/officeDocument/2006/relationships" r:id="rId4"/>
        </xdr:cNvPr>
        <xdr:cNvSpPr/>
      </xdr:nvSpPr>
      <xdr:spPr>
        <a:xfrm>
          <a:off x="2490935" y="400353"/>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Application Diagram</a:t>
          </a:r>
        </a:p>
      </xdr:txBody>
    </xdr:sp>
    <xdr:clientData/>
  </xdr:twoCellAnchor>
  <xdr:twoCellAnchor>
    <xdr:from>
      <xdr:col>1</xdr:col>
      <xdr:colOff>3151548</xdr:colOff>
      <xdr:row>1</xdr:row>
      <xdr:rowOff>10885</xdr:rowOff>
    </xdr:from>
    <xdr:to>
      <xdr:col>2</xdr:col>
      <xdr:colOff>464955</xdr:colOff>
      <xdr:row>1</xdr:row>
      <xdr:rowOff>502212</xdr:rowOff>
    </xdr:to>
    <xdr:sp macro="" textlink="">
      <xdr:nvSpPr>
        <xdr:cNvPr id="29" name="Chevron 28">
          <a:hlinkClick xmlns:r="http://schemas.openxmlformats.org/officeDocument/2006/relationships" r:id="rId5"/>
        </xdr:cNvPr>
        <xdr:cNvSpPr/>
      </xdr:nvSpPr>
      <xdr:spPr>
        <a:xfrm>
          <a:off x="3735748" y="400352"/>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Infrastructure Diagram</a:t>
          </a:r>
        </a:p>
      </xdr:txBody>
    </xdr:sp>
    <xdr:clientData/>
  </xdr:twoCellAnchor>
  <xdr:twoCellAnchor>
    <xdr:from>
      <xdr:col>2</xdr:col>
      <xdr:colOff>294653</xdr:colOff>
      <xdr:row>1</xdr:row>
      <xdr:rowOff>10885</xdr:rowOff>
    </xdr:from>
    <xdr:to>
      <xdr:col>2</xdr:col>
      <xdr:colOff>1782127</xdr:colOff>
      <xdr:row>1</xdr:row>
      <xdr:rowOff>502212</xdr:rowOff>
    </xdr:to>
    <xdr:sp macro="" textlink="">
      <xdr:nvSpPr>
        <xdr:cNvPr id="30" name="Chevron 29">
          <a:hlinkClick xmlns:r="http://schemas.openxmlformats.org/officeDocument/2006/relationships" r:id="rId6"/>
        </xdr:cNvPr>
        <xdr:cNvSpPr/>
      </xdr:nvSpPr>
      <xdr:spPr>
        <a:xfrm>
          <a:off x="5052920" y="400352"/>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Application Security</a:t>
          </a:r>
        </a:p>
      </xdr:txBody>
    </xdr:sp>
    <xdr:clientData/>
  </xdr:twoCellAnchor>
  <xdr:twoCellAnchor>
    <xdr:from>
      <xdr:col>2</xdr:col>
      <xdr:colOff>1607982</xdr:colOff>
      <xdr:row>1</xdr:row>
      <xdr:rowOff>10884</xdr:rowOff>
    </xdr:from>
    <xdr:to>
      <xdr:col>2</xdr:col>
      <xdr:colOff>3098017</xdr:colOff>
      <xdr:row>1</xdr:row>
      <xdr:rowOff>502211</xdr:rowOff>
    </xdr:to>
    <xdr:sp macro="" textlink="">
      <xdr:nvSpPr>
        <xdr:cNvPr id="31" name="Chevron 30">
          <a:hlinkClick xmlns:r="http://schemas.openxmlformats.org/officeDocument/2006/relationships" r:id="rId7"/>
        </xdr:cNvPr>
        <xdr:cNvSpPr/>
      </xdr:nvSpPr>
      <xdr:spPr>
        <a:xfrm>
          <a:off x="6366249" y="400351"/>
          <a:ext cx="149003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Infra Security</a:t>
          </a:r>
        </a:p>
      </xdr:txBody>
    </xdr:sp>
    <xdr:clientData/>
  </xdr:twoCellAnchor>
  <xdr:twoCellAnchor>
    <xdr:from>
      <xdr:col>3</xdr:col>
      <xdr:colOff>734849</xdr:colOff>
      <xdr:row>1</xdr:row>
      <xdr:rowOff>21770</xdr:rowOff>
    </xdr:from>
    <xdr:to>
      <xdr:col>3</xdr:col>
      <xdr:colOff>2223604</xdr:colOff>
      <xdr:row>1</xdr:row>
      <xdr:rowOff>513097</xdr:rowOff>
    </xdr:to>
    <xdr:sp macro="" textlink="">
      <xdr:nvSpPr>
        <xdr:cNvPr id="32" name="Chevron 31">
          <a:hlinkClick xmlns:r="http://schemas.openxmlformats.org/officeDocument/2006/relationships" r:id="rId8"/>
        </xdr:cNvPr>
        <xdr:cNvSpPr/>
      </xdr:nvSpPr>
      <xdr:spPr>
        <a:xfrm>
          <a:off x="8905182" y="411237"/>
          <a:ext cx="1488755" cy="491327"/>
        </a:xfrm>
        <a:prstGeom prst="chevron">
          <a:avLst/>
        </a:prstGeom>
        <a:solidFill>
          <a:srgbClr val="00B050"/>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User Access Management</a:t>
          </a:r>
          <a:endParaRPr lang="en-US">
            <a:effectLst/>
          </a:endParaRPr>
        </a:p>
      </xdr:txBody>
    </xdr:sp>
    <xdr:clientData/>
  </xdr:twoCellAnchor>
  <xdr:twoCellAnchor>
    <xdr:from>
      <xdr:col>3</xdr:col>
      <xdr:colOff>1998873</xdr:colOff>
      <xdr:row>1</xdr:row>
      <xdr:rowOff>21770</xdr:rowOff>
    </xdr:from>
    <xdr:to>
      <xdr:col>3</xdr:col>
      <xdr:colOff>3486347</xdr:colOff>
      <xdr:row>1</xdr:row>
      <xdr:rowOff>513097</xdr:rowOff>
    </xdr:to>
    <xdr:sp macro="" textlink="">
      <xdr:nvSpPr>
        <xdr:cNvPr id="33" name="Chevron 32">
          <a:hlinkClick xmlns:r="http://schemas.openxmlformats.org/officeDocument/2006/relationships" r:id="rId9"/>
        </xdr:cNvPr>
        <xdr:cNvSpPr/>
      </xdr:nvSpPr>
      <xdr:spPr>
        <a:xfrm>
          <a:off x="10169206" y="411237"/>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b="1">
              <a:effectLst/>
            </a:rPr>
            <a:t>API Security</a:t>
          </a:r>
        </a:p>
      </xdr:txBody>
    </xdr:sp>
    <xdr:clientData/>
  </xdr:twoCellAnchor>
  <xdr:twoCellAnchor editAs="oneCell">
    <xdr:from>
      <xdr:col>0</xdr:col>
      <xdr:colOff>0</xdr:colOff>
      <xdr:row>0</xdr:row>
      <xdr:rowOff>0</xdr:rowOff>
    </xdr:from>
    <xdr:to>
      <xdr:col>1</xdr:col>
      <xdr:colOff>171176</xdr:colOff>
      <xdr:row>1</xdr:row>
      <xdr:rowOff>16934</xdr:rowOff>
    </xdr:to>
    <xdr:pic>
      <xdr:nvPicPr>
        <xdr:cNvPr id="34" name="Picture 33"/>
        <xdr:cNvPicPr>
          <a:picLocks noChangeAspect="1"/>
        </xdr:cNvPicPr>
      </xdr:nvPicPr>
      <xdr:blipFill>
        <a:blip xmlns:r="http://schemas.openxmlformats.org/officeDocument/2006/relationships" r:embed="rId10"/>
        <a:stretch>
          <a:fillRect/>
        </a:stretch>
      </xdr:blipFill>
      <xdr:spPr>
        <a:xfrm>
          <a:off x="0" y="0"/>
          <a:ext cx="755376" cy="40640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2</xdr:col>
      <xdr:colOff>4625495</xdr:colOff>
      <xdr:row>1</xdr:row>
      <xdr:rowOff>42936</xdr:rowOff>
    </xdr:from>
    <xdr:to>
      <xdr:col>3</xdr:col>
      <xdr:colOff>1131394</xdr:colOff>
      <xdr:row>1</xdr:row>
      <xdr:rowOff>534263</xdr:rowOff>
    </xdr:to>
    <xdr:sp macro="" textlink="">
      <xdr:nvSpPr>
        <xdr:cNvPr id="12" name="Chevron 11">
          <a:hlinkClick xmlns:r="http://schemas.openxmlformats.org/officeDocument/2006/relationships" r:id="rId1"/>
        </xdr:cNvPr>
        <xdr:cNvSpPr/>
      </xdr:nvSpPr>
      <xdr:spPr>
        <a:xfrm>
          <a:off x="7635395" y="614436"/>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Data Security</a:t>
          </a:r>
          <a:endParaRPr lang="en-US">
            <a:effectLst/>
          </a:endParaRPr>
        </a:p>
      </xdr:txBody>
    </xdr:sp>
    <xdr:clientData/>
  </xdr:twoCellAnchor>
  <xdr:twoCellAnchor>
    <xdr:from>
      <xdr:col>1</xdr:col>
      <xdr:colOff>659414</xdr:colOff>
      <xdr:row>1</xdr:row>
      <xdr:rowOff>48985</xdr:rowOff>
    </xdr:from>
    <xdr:to>
      <xdr:col>1</xdr:col>
      <xdr:colOff>2103345</xdr:colOff>
      <xdr:row>1</xdr:row>
      <xdr:rowOff>540312</xdr:rowOff>
    </xdr:to>
    <xdr:sp macro="" textlink="">
      <xdr:nvSpPr>
        <xdr:cNvPr id="13" name="Chevron 12">
          <a:hlinkClick xmlns:r="http://schemas.openxmlformats.org/officeDocument/2006/relationships" r:id="rId2"/>
        </xdr:cNvPr>
        <xdr:cNvSpPr/>
      </xdr:nvSpPr>
      <xdr:spPr>
        <a:xfrm>
          <a:off x="1249964" y="620485"/>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Asset Details</a:t>
          </a:r>
          <a:endParaRPr lang="en-US" sz="900">
            <a:effectLst/>
          </a:endParaRPr>
        </a:p>
      </xdr:txBody>
    </xdr:sp>
    <xdr:clientData/>
  </xdr:twoCellAnchor>
  <xdr:twoCellAnchor>
    <xdr:from>
      <xdr:col>0</xdr:col>
      <xdr:colOff>0</xdr:colOff>
      <xdr:row>1</xdr:row>
      <xdr:rowOff>38100</xdr:rowOff>
    </xdr:from>
    <xdr:to>
      <xdr:col>1</xdr:col>
      <xdr:colOff>858504</xdr:colOff>
      <xdr:row>1</xdr:row>
      <xdr:rowOff>529427</xdr:rowOff>
    </xdr:to>
    <xdr:sp macro="" textlink="">
      <xdr:nvSpPr>
        <xdr:cNvPr id="14" name="Chevron 13">
          <a:hlinkClick xmlns:r="http://schemas.openxmlformats.org/officeDocument/2006/relationships" r:id="rId3"/>
        </xdr:cNvPr>
        <xdr:cNvSpPr/>
      </xdr:nvSpPr>
      <xdr:spPr>
        <a:xfrm>
          <a:off x="0" y="609600"/>
          <a:ext cx="144905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Overview</a:t>
          </a:r>
        </a:p>
      </xdr:txBody>
    </xdr:sp>
    <xdr:clientData/>
  </xdr:twoCellAnchor>
  <xdr:twoCellAnchor>
    <xdr:from>
      <xdr:col>1</xdr:col>
      <xdr:colOff>1900385</xdr:colOff>
      <xdr:row>1</xdr:row>
      <xdr:rowOff>48986</xdr:rowOff>
    </xdr:from>
    <xdr:to>
      <xdr:col>2</xdr:col>
      <xdr:colOff>924966</xdr:colOff>
      <xdr:row>1</xdr:row>
      <xdr:rowOff>540313</xdr:rowOff>
    </xdr:to>
    <xdr:sp macro="" textlink="">
      <xdr:nvSpPr>
        <xdr:cNvPr id="15" name="Chevron 14">
          <a:hlinkClick xmlns:r="http://schemas.openxmlformats.org/officeDocument/2006/relationships" r:id="rId4"/>
        </xdr:cNvPr>
        <xdr:cNvSpPr/>
      </xdr:nvSpPr>
      <xdr:spPr>
        <a:xfrm>
          <a:off x="2490935" y="620486"/>
          <a:ext cx="1443931"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Application Diagram</a:t>
          </a:r>
        </a:p>
      </xdr:txBody>
    </xdr:sp>
    <xdr:clientData/>
  </xdr:twoCellAnchor>
  <xdr:twoCellAnchor>
    <xdr:from>
      <xdr:col>2</xdr:col>
      <xdr:colOff>725848</xdr:colOff>
      <xdr:row>1</xdr:row>
      <xdr:rowOff>48985</xdr:rowOff>
    </xdr:from>
    <xdr:to>
      <xdr:col>2</xdr:col>
      <xdr:colOff>2213322</xdr:colOff>
      <xdr:row>1</xdr:row>
      <xdr:rowOff>540312</xdr:rowOff>
    </xdr:to>
    <xdr:sp macro="" textlink="">
      <xdr:nvSpPr>
        <xdr:cNvPr id="16" name="Chevron 15">
          <a:hlinkClick xmlns:r="http://schemas.openxmlformats.org/officeDocument/2006/relationships" r:id="rId5"/>
        </xdr:cNvPr>
        <xdr:cNvSpPr/>
      </xdr:nvSpPr>
      <xdr:spPr>
        <a:xfrm>
          <a:off x="3735748" y="620485"/>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Infrastructure Diagram</a:t>
          </a:r>
        </a:p>
      </xdr:txBody>
    </xdr:sp>
    <xdr:clientData/>
  </xdr:twoCellAnchor>
  <xdr:twoCellAnchor>
    <xdr:from>
      <xdr:col>2</xdr:col>
      <xdr:colOff>2043020</xdr:colOff>
      <xdr:row>1</xdr:row>
      <xdr:rowOff>48985</xdr:rowOff>
    </xdr:from>
    <xdr:to>
      <xdr:col>2</xdr:col>
      <xdr:colOff>3530494</xdr:colOff>
      <xdr:row>1</xdr:row>
      <xdr:rowOff>540312</xdr:rowOff>
    </xdr:to>
    <xdr:sp macro="" textlink="">
      <xdr:nvSpPr>
        <xdr:cNvPr id="17" name="Chevron 16">
          <a:hlinkClick xmlns:r="http://schemas.openxmlformats.org/officeDocument/2006/relationships" r:id="rId6"/>
        </xdr:cNvPr>
        <xdr:cNvSpPr/>
      </xdr:nvSpPr>
      <xdr:spPr>
        <a:xfrm>
          <a:off x="5052920" y="620485"/>
          <a:ext cx="1487474"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Application Security</a:t>
          </a:r>
        </a:p>
      </xdr:txBody>
    </xdr:sp>
    <xdr:clientData/>
  </xdr:twoCellAnchor>
  <xdr:twoCellAnchor>
    <xdr:from>
      <xdr:col>2</xdr:col>
      <xdr:colOff>3356349</xdr:colOff>
      <xdr:row>1</xdr:row>
      <xdr:rowOff>48984</xdr:rowOff>
    </xdr:from>
    <xdr:to>
      <xdr:col>2</xdr:col>
      <xdr:colOff>4846384</xdr:colOff>
      <xdr:row>1</xdr:row>
      <xdr:rowOff>540311</xdr:rowOff>
    </xdr:to>
    <xdr:sp macro="" textlink="">
      <xdr:nvSpPr>
        <xdr:cNvPr id="18" name="Chevron 17">
          <a:hlinkClick xmlns:r="http://schemas.openxmlformats.org/officeDocument/2006/relationships" r:id="rId7"/>
        </xdr:cNvPr>
        <xdr:cNvSpPr/>
      </xdr:nvSpPr>
      <xdr:spPr>
        <a:xfrm>
          <a:off x="6366249" y="620484"/>
          <a:ext cx="149003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marL="0" indent="0" algn="ctr"/>
          <a:r>
            <a:rPr lang="en-US" sz="1100" b="1">
              <a:solidFill>
                <a:schemeClr val="lt1"/>
              </a:solidFill>
              <a:effectLst/>
              <a:latin typeface="+mn-lt"/>
              <a:ea typeface="+mn-ea"/>
              <a:cs typeface="+mn-cs"/>
            </a:rPr>
            <a:t>Infra Security</a:t>
          </a:r>
        </a:p>
      </xdr:txBody>
    </xdr:sp>
    <xdr:clientData/>
  </xdr:twoCellAnchor>
  <xdr:twoCellAnchor>
    <xdr:from>
      <xdr:col>3</xdr:col>
      <xdr:colOff>913707</xdr:colOff>
      <xdr:row>1</xdr:row>
      <xdr:rowOff>59870</xdr:rowOff>
    </xdr:from>
    <xdr:to>
      <xdr:col>4</xdr:col>
      <xdr:colOff>268862</xdr:colOff>
      <xdr:row>1</xdr:row>
      <xdr:rowOff>551197</xdr:rowOff>
    </xdr:to>
    <xdr:sp macro="" textlink="">
      <xdr:nvSpPr>
        <xdr:cNvPr id="19" name="Chevron 18">
          <a:hlinkClick xmlns:r="http://schemas.openxmlformats.org/officeDocument/2006/relationships" r:id="rId8"/>
        </xdr:cNvPr>
        <xdr:cNvSpPr/>
      </xdr:nvSpPr>
      <xdr:spPr>
        <a:xfrm>
          <a:off x="8905182" y="631370"/>
          <a:ext cx="1488755" cy="491327"/>
        </a:xfrm>
        <a:prstGeom prst="chevron">
          <a:avLst/>
        </a:prstGeom>
        <a:solidFill>
          <a:schemeClr val="accent1">
            <a:lumMod val="75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1100" b="1">
              <a:solidFill>
                <a:schemeClr val="lt1"/>
              </a:solidFill>
              <a:effectLst/>
              <a:latin typeface="+mn-lt"/>
              <a:ea typeface="+mn-ea"/>
              <a:cs typeface="+mn-cs"/>
            </a:rPr>
            <a:t>User Access Management</a:t>
          </a:r>
          <a:endParaRPr lang="en-US">
            <a:effectLst/>
          </a:endParaRPr>
        </a:p>
      </xdr:txBody>
    </xdr:sp>
    <xdr:clientData/>
  </xdr:twoCellAnchor>
  <xdr:twoCellAnchor>
    <xdr:from>
      <xdr:col>4</xdr:col>
      <xdr:colOff>44131</xdr:colOff>
      <xdr:row>1</xdr:row>
      <xdr:rowOff>59870</xdr:rowOff>
    </xdr:from>
    <xdr:to>
      <xdr:col>4</xdr:col>
      <xdr:colOff>1531605</xdr:colOff>
      <xdr:row>1</xdr:row>
      <xdr:rowOff>551197</xdr:rowOff>
    </xdr:to>
    <xdr:sp macro="" textlink="">
      <xdr:nvSpPr>
        <xdr:cNvPr id="20" name="Chevron 19">
          <a:hlinkClick xmlns:r="http://schemas.openxmlformats.org/officeDocument/2006/relationships" r:id="rId9"/>
        </xdr:cNvPr>
        <xdr:cNvSpPr/>
      </xdr:nvSpPr>
      <xdr:spPr>
        <a:xfrm>
          <a:off x="10169206" y="631370"/>
          <a:ext cx="1487474" cy="491327"/>
        </a:xfrm>
        <a:prstGeom prst="chevron">
          <a:avLst/>
        </a:prstGeom>
        <a:solidFill>
          <a:srgbClr val="00B050"/>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b="1">
              <a:effectLst/>
            </a:rPr>
            <a:t>API Security</a:t>
          </a:r>
        </a:p>
      </xdr:txBody>
    </xdr:sp>
    <xdr:clientData/>
  </xdr:twoCellAnchor>
  <xdr:twoCellAnchor editAs="oneCell">
    <xdr:from>
      <xdr:col>0</xdr:col>
      <xdr:colOff>19050</xdr:colOff>
      <xdr:row>0</xdr:row>
      <xdr:rowOff>0</xdr:rowOff>
    </xdr:from>
    <xdr:to>
      <xdr:col>1</xdr:col>
      <xdr:colOff>368456</xdr:colOff>
      <xdr:row>1</xdr:row>
      <xdr:rowOff>9524</xdr:rowOff>
    </xdr:to>
    <xdr:pic>
      <xdr:nvPicPr>
        <xdr:cNvPr id="21" name="Picture 20"/>
        <xdr:cNvPicPr>
          <a:picLocks noChangeAspect="1"/>
        </xdr:cNvPicPr>
      </xdr:nvPicPr>
      <xdr:blipFill>
        <a:blip xmlns:r="http://schemas.openxmlformats.org/officeDocument/2006/relationships" r:embed="rId10"/>
        <a:stretch>
          <a:fillRect/>
        </a:stretch>
      </xdr:blipFill>
      <xdr:spPr>
        <a:xfrm>
          <a:off x="19050" y="0"/>
          <a:ext cx="939956" cy="5810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User%20Access%20Management%20Checklist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Info"/>
      <sheetName val="UAM Checklist"/>
      <sheetName val="Sheet4"/>
    </sheetNames>
    <sheetDataSet>
      <sheetData sheetId="0"/>
      <sheetData sheetId="1"/>
      <sheetData sheetId="2"/>
      <sheetData sheetId="3"/>
    </sheetDataSet>
  </externalBook>
</externalLink>
</file>

<file path=xl/tables/table1.xml><?xml version="1.0" encoding="utf-8"?>
<table xmlns="http://schemas.openxmlformats.org/spreadsheetml/2006/main" id="3" name="Table3" displayName="Table3" ref="A3:D41" totalsRowShown="0" headerRowDxfId="39" dataDxfId="38">
  <autoFilter ref="A3:D41"/>
  <tableColumns count="4">
    <tableColumn id="1" name="Sly" dataDxfId="37"/>
    <tableColumn id="2" name="Security Control" dataDxfId="36"/>
    <tableColumn id="3" name="Security Compliance _x000a_(Complaint /Non Compliant Partial Compliant or N/A) " dataDxfId="35"/>
    <tableColumn id="4" name="Comment" dataDxfId="34"/>
  </tableColumns>
  <tableStyleInfo name="TableStyleLight20" showFirstColumn="0" showLastColumn="0" showRowStripes="1" showColumnStripes="0"/>
</table>
</file>

<file path=xl/tables/table2.xml><?xml version="1.0" encoding="utf-8"?>
<table xmlns="http://schemas.openxmlformats.org/spreadsheetml/2006/main" id="4" name="Table4" displayName="Table4" ref="A3:D24" totalsRowShown="0" headerRowDxfId="33" dataDxfId="32" tableBorderDxfId="31">
  <autoFilter ref="A3:D24"/>
  <tableColumns count="4">
    <tableColumn id="1" name="Sl" dataDxfId="30"/>
    <tableColumn id="2" name="Security Control" dataDxfId="29"/>
    <tableColumn id="3" name="Security Compliance _x000a_(Complaint /Non Compliant Partial Compliant or N/A) " dataDxfId="28"/>
    <tableColumn id="4" name="Comment" dataDxfId="27"/>
  </tableColumns>
  <tableStyleInfo name="TableStyleLight20" showFirstColumn="0" showLastColumn="0" showRowStripes="1" showColumnStripes="0"/>
</table>
</file>

<file path=xl/tables/table3.xml><?xml version="1.0" encoding="utf-8"?>
<table xmlns="http://schemas.openxmlformats.org/spreadsheetml/2006/main" id="5" name="Table5" displayName="Table5" ref="A3:D24" totalsRowShown="0" headerRowDxfId="26" dataDxfId="24" headerRowBorderDxfId="25" tableBorderDxfId="23" totalsRowBorderDxfId="22">
  <autoFilter ref="A3:D24"/>
  <tableColumns count="4">
    <tableColumn id="1" name="Sl" dataDxfId="21"/>
    <tableColumn id="2" name="Security Control" dataDxfId="20"/>
    <tableColumn id="3" name="Security Compliance _x000a_(Complaint /Non Compliant Partial Compliant or N/A) " dataDxfId="19"/>
    <tableColumn id="4" name="Comment" dataDxfId="18"/>
  </tableColumns>
  <tableStyleInfo name="TableStyleLight20" showFirstColumn="0" showLastColumn="0" showRowStripes="1" showColumnStripes="0"/>
</table>
</file>

<file path=xl/tables/table4.xml><?xml version="1.0" encoding="utf-8"?>
<table xmlns="http://schemas.openxmlformats.org/spreadsheetml/2006/main" id="1" name="Table2" displayName="Table2" ref="A3:D29" totalsRowShown="0" headerRowDxfId="17" dataDxfId="15" headerRowBorderDxfId="16" tableBorderDxfId="14" totalsRowBorderDxfId="13">
  <autoFilter ref="A3:D29"/>
  <tableColumns count="4">
    <tableColumn id="1" name="S/L" dataDxfId="12"/>
    <tableColumn id="2" name="Security Control" dataDxfId="11"/>
    <tableColumn id="3" name="Security Compliance _x000a_(Complaint /Non Compliant Partial Compliant or N/A) " dataDxfId="10"/>
    <tableColumn id="4" name="Comments" dataDxfId="9"/>
  </tableColumns>
  <tableStyleInfo name="TableStyleLight20" showFirstColumn="0" showLastColumn="0" showRowStripes="1" showColumnStripes="0"/>
</table>
</file>

<file path=xl/tables/table5.xml><?xml version="1.0" encoding="utf-8"?>
<table xmlns="http://schemas.openxmlformats.org/spreadsheetml/2006/main" id="2" name="Table23" displayName="Table23" ref="A3:E21" totalsRowShown="0" headerRowDxfId="8" headerRowBorderDxfId="7" tableBorderDxfId="6" totalsRowBorderDxfId="5">
  <autoFilter ref="A3:E21"/>
  <tableColumns count="5">
    <tableColumn id="1" name="S/L" dataDxfId="4"/>
    <tableColumn id="2" name="Security Control" dataDxfId="3"/>
    <tableColumn id="5" name="Description" dataDxfId="2"/>
    <tableColumn id="3" name="Security Compliance _x000a_(Complaint /Non Compliant Partial Compliant or N/A) " dataDxfId="1"/>
    <tableColumn id="4" name="Comments" dataDxfId="0"/>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6"/>
  <sheetViews>
    <sheetView showGridLines="0" tabSelected="1" zoomScale="70" zoomScaleNormal="70" workbookViewId="0">
      <selection sqref="A1:W1"/>
    </sheetView>
  </sheetViews>
  <sheetFormatPr defaultColWidth="8.81640625" defaultRowHeight="14.5" x14ac:dyDescent="0.35"/>
  <cols>
    <col min="1" max="1" width="7" style="14" customWidth="1"/>
    <col min="2" max="2" width="19.1796875" style="14" bestFit="1" customWidth="1"/>
    <col min="3" max="3" width="10.453125" style="14" customWidth="1"/>
    <col min="4" max="4" width="10.26953125" style="14" customWidth="1"/>
    <col min="5" max="5" width="7.453125" style="14" customWidth="1"/>
    <col min="6" max="7" width="5.7265625" style="14" customWidth="1"/>
    <col min="8" max="8" width="6.1796875" style="14" customWidth="1"/>
    <col min="9" max="9" width="4.54296875" style="14" customWidth="1"/>
    <col min="10" max="10" width="3.453125" style="14" customWidth="1"/>
    <col min="11" max="11" width="6.1796875" style="14" customWidth="1"/>
    <col min="12" max="12" width="3.26953125" style="14" customWidth="1"/>
    <col min="13" max="13" width="8.81640625" style="14"/>
    <col min="14" max="14" width="6.1796875" style="14" customWidth="1"/>
    <col min="15" max="17" width="8.81640625" style="14"/>
    <col min="18" max="18" width="20.1796875" style="90" customWidth="1"/>
    <col min="19" max="19" width="18.1796875" style="14" customWidth="1"/>
    <col min="20" max="20" width="20.54296875" style="14" customWidth="1"/>
    <col min="21" max="21" width="17.453125" style="14" customWidth="1"/>
    <col min="22" max="22" width="17.26953125" style="14" customWidth="1"/>
    <col min="23" max="23" width="20.7265625" style="14" customWidth="1"/>
    <col min="24" max="16384" width="8.81640625" style="14"/>
  </cols>
  <sheetData>
    <row r="1" spans="1:31" ht="40.15" customHeight="1" thickBot="1" x14ac:dyDescent="0.4">
      <c r="A1" s="195" t="s">
        <v>22</v>
      </c>
      <c r="B1" s="196"/>
      <c r="C1" s="196"/>
      <c r="D1" s="196"/>
      <c r="E1" s="196"/>
      <c r="F1" s="196"/>
      <c r="G1" s="196"/>
      <c r="H1" s="196"/>
      <c r="I1" s="196"/>
      <c r="J1" s="196"/>
      <c r="K1" s="196"/>
      <c r="L1" s="196"/>
      <c r="M1" s="196"/>
      <c r="N1" s="196"/>
      <c r="O1" s="196"/>
      <c r="P1" s="196"/>
      <c r="Q1" s="196"/>
      <c r="R1" s="196"/>
      <c r="S1" s="196"/>
      <c r="T1" s="196"/>
      <c r="U1" s="196"/>
      <c r="V1" s="196"/>
      <c r="W1" s="196"/>
    </row>
    <row r="2" spans="1:31" s="7" customFormat="1" ht="52.15" customHeight="1" x14ac:dyDescent="0.35">
      <c r="A2" s="15"/>
      <c r="B2" s="16"/>
      <c r="C2" s="16"/>
      <c r="D2" s="16"/>
      <c r="E2" s="16"/>
      <c r="F2" s="16"/>
      <c r="G2" s="16"/>
      <c r="H2" s="16"/>
      <c r="I2" s="16"/>
      <c r="J2" s="16"/>
      <c r="K2" s="16"/>
      <c r="L2" s="16"/>
      <c r="M2" s="17"/>
      <c r="N2" s="17"/>
      <c r="O2" s="17"/>
      <c r="P2" s="17"/>
      <c r="Q2" s="17"/>
      <c r="R2" s="100"/>
      <c r="S2" s="101"/>
      <c r="T2" s="20"/>
      <c r="U2" s="20"/>
      <c r="V2" s="101"/>
      <c r="W2" s="102"/>
    </row>
    <row r="3" spans="1:31" s="7" customFormat="1" ht="28.9" customHeight="1" x14ac:dyDescent="0.35">
      <c r="A3" s="18"/>
      <c r="B3" s="19"/>
      <c r="C3" s="19"/>
      <c r="D3" s="19"/>
      <c r="E3" s="19"/>
      <c r="F3" s="19"/>
      <c r="G3" s="19"/>
      <c r="H3" s="19"/>
      <c r="I3" s="19"/>
      <c r="J3" s="19"/>
      <c r="K3" s="19"/>
      <c r="L3" s="19"/>
      <c r="M3" s="20"/>
      <c r="N3" s="20"/>
      <c r="O3" s="20"/>
      <c r="P3" s="20"/>
      <c r="Q3" s="20"/>
      <c r="R3" s="91"/>
      <c r="S3" s="20"/>
      <c r="T3" s="20"/>
      <c r="U3" s="20"/>
      <c r="V3" s="20"/>
      <c r="W3" s="97"/>
    </row>
    <row r="4" spans="1:31" s="7" customFormat="1" ht="16.899999999999999" hidden="1" customHeight="1" x14ac:dyDescent="0.35">
      <c r="A4" s="18"/>
      <c r="C4" s="199" t="s">
        <v>42</v>
      </c>
      <c r="D4" s="200"/>
      <c r="E4" s="205">
        <v>17</v>
      </c>
      <c r="F4" s="206"/>
      <c r="G4" s="206"/>
      <c r="H4" s="211" t="s">
        <v>30</v>
      </c>
      <c r="I4" s="212"/>
      <c r="J4" s="212"/>
      <c r="K4" s="213"/>
      <c r="L4" s="19"/>
      <c r="M4" s="20"/>
      <c r="N4" s="20"/>
      <c r="O4" s="20"/>
      <c r="P4" s="20"/>
      <c r="Q4" s="20"/>
      <c r="R4" s="91"/>
      <c r="S4" s="20"/>
      <c r="T4" s="20"/>
      <c r="U4" s="20"/>
      <c r="V4" s="97"/>
      <c r="W4" s="103"/>
    </row>
    <row r="5" spans="1:31" s="7" customFormat="1" ht="18" hidden="1" customHeight="1" x14ac:dyDescent="0.35">
      <c r="A5" s="18"/>
      <c r="C5" s="201"/>
      <c r="D5" s="202"/>
      <c r="E5" s="207"/>
      <c r="F5" s="208"/>
      <c r="G5" s="208"/>
      <c r="H5" s="214"/>
      <c r="I5" s="215"/>
      <c r="J5" s="215"/>
      <c r="K5" s="216"/>
      <c r="L5" s="19"/>
      <c r="M5" s="20"/>
      <c r="N5" s="20"/>
      <c r="O5" s="20"/>
      <c r="P5" s="20"/>
      <c r="Q5" s="20"/>
      <c r="R5" s="91"/>
      <c r="S5" s="20"/>
      <c r="T5" s="20"/>
      <c r="U5" s="20"/>
      <c r="V5" s="97"/>
      <c r="W5" s="103"/>
    </row>
    <row r="6" spans="1:31" s="7" customFormat="1" ht="6" hidden="1" customHeight="1" thickBot="1" x14ac:dyDescent="0.4">
      <c r="A6" s="18"/>
      <c r="C6" s="203"/>
      <c r="D6" s="204"/>
      <c r="E6" s="209"/>
      <c r="F6" s="210"/>
      <c r="G6" s="210"/>
      <c r="H6" s="217"/>
      <c r="I6" s="218"/>
      <c r="J6" s="218"/>
      <c r="K6" s="219"/>
      <c r="L6" s="19"/>
      <c r="M6" s="20"/>
      <c r="N6" s="20"/>
      <c r="O6" s="20"/>
      <c r="P6" s="20"/>
      <c r="Q6" s="20"/>
      <c r="R6" s="91"/>
      <c r="S6" s="20"/>
      <c r="T6" s="20"/>
      <c r="U6" s="20"/>
      <c r="V6" s="97"/>
      <c r="W6" s="103"/>
    </row>
    <row r="7" spans="1:31" s="7" customFormat="1" ht="4.9000000000000004" customHeight="1" thickBot="1" x14ac:dyDescent="0.4">
      <c r="A7" s="18"/>
      <c r="B7" s="19"/>
      <c r="C7" s="19"/>
      <c r="D7" s="19"/>
      <c r="E7" s="19"/>
      <c r="F7" s="19"/>
      <c r="G7" s="19"/>
      <c r="H7" s="19"/>
      <c r="I7" s="19"/>
      <c r="J7" s="19"/>
      <c r="K7" s="19"/>
      <c r="L7" s="19"/>
      <c r="M7" s="20"/>
      <c r="N7" s="20"/>
      <c r="O7" s="20"/>
      <c r="P7" s="20"/>
      <c r="Q7" s="20"/>
      <c r="R7" s="91"/>
      <c r="S7" s="20"/>
      <c r="T7" s="20"/>
      <c r="U7" s="20"/>
      <c r="V7" s="97"/>
      <c r="W7" s="103"/>
    </row>
    <row r="8" spans="1:31" s="23" customFormat="1" ht="31.9" customHeight="1" thickBot="1" x14ac:dyDescent="0.4">
      <c r="A8" s="21"/>
      <c r="B8" s="22" t="s">
        <v>17</v>
      </c>
      <c r="C8" s="233"/>
      <c r="D8" s="234"/>
      <c r="E8" s="234"/>
      <c r="F8" s="234"/>
      <c r="G8" s="234"/>
      <c r="H8" s="234"/>
      <c r="I8" s="234"/>
      <c r="J8" s="234"/>
      <c r="K8" s="234"/>
      <c r="L8" s="234"/>
      <c r="M8" s="234"/>
      <c r="N8" s="235"/>
      <c r="R8" s="193" t="s">
        <v>217</v>
      </c>
      <c r="S8" s="193"/>
      <c r="T8" s="193"/>
      <c r="U8" s="193"/>
      <c r="V8" s="193"/>
      <c r="W8" s="193"/>
    </row>
    <row r="9" spans="1:31" ht="23.5" customHeight="1" thickBot="1" x14ac:dyDescent="0.4">
      <c r="A9" s="21"/>
      <c r="B9" s="24"/>
      <c r="C9" s="25"/>
      <c r="D9" s="25"/>
      <c r="E9" s="25"/>
      <c r="F9" s="25"/>
      <c r="G9" s="25"/>
      <c r="H9" s="25"/>
      <c r="I9" s="25"/>
      <c r="J9" s="25"/>
      <c r="K9" s="25"/>
      <c r="L9" s="25"/>
      <c r="M9" s="23"/>
      <c r="N9" s="23"/>
      <c r="O9" s="23"/>
      <c r="P9" s="23"/>
      <c r="Q9" s="23"/>
      <c r="R9" s="93" t="s">
        <v>56</v>
      </c>
      <c r="S9" s="93" t="s">
        <v>19</v>
      </c>
      <c r="T9" s="94" t="s">
        <v>20</v>
      </c>
      <c r="U9" s="94" t="s">
        <v>21</v>
      </c>
      <c r="V9" s="93" t="s">
        <v>12</v>
      </c>
      <c r="W9" s="93" t="s">
        <v>221</v>
      </c>
      <c r="AA9" s="244" t="s">
        <v>224</v>
      </c>
      <c r="AB9" s="244"/>
      <c r="AC9" s="244"/>
      <c r="AD9" s="244"/>
      <c r="AE9" s="244"/>
    </row>
    <row r="10" spans="1:31" ht="37.15" customHeight="1" thickBot="1" x14ac:dyDescent="0.4">
      <c r="A10" s="21"/>
      <c r="B10" s="22" t="s">
        <v>23</v>
      </c>
      <c r="C10" s="239"/>
      <c r="D10" s="240"/>
      <c r="E10" s="240"/>
      <c r="F10" s="240"/>
      <c r="G10" s="240"/>
      <c r="H10" s="240"/>
      <c r="I10" s="240"/>
      <c r="J10" s="240"/>
      <c r="K10" s="240"/>
      <c r="L10" s="240"/>
      <c r="M10" s="240"/>
      <c r="N10" s="241"/>
      <c r="O10" s="23"/>
      <c r="P10" s="23"/>
      <c r="Q10" s="23"/>
      <c r="R10" s="95" t="s">
        <v>27</v>
      </c>
      <c r="S10" s="92">
        <f>COUNTIF('Application Security'!$C4:$C41,"Compliant")</f>
        <v>0</v>
      </c>
      <c r="T10" s="92">
        <f>COUNTIF('Application Security'!$C4:$C41,"Non Compliant")</f>
        <v>0</v>
      </c>
      <c r="U10" s="92">
        <f>COUNTIF('Application Security'!$C4:$C41,"Partial Compliant")</f>
        <v>0</v>
      </c>
      <c r="V10" s="92">
        <f>COUNTIF('Application Security'!$C4:$C41,"N/A")</f>
        <v>0</v>
      </c>
      <c r="W10" s="186">
        <v>38</v>
      </c>
      <c r="AA10" s="189" t="s">
        <v>19</v>
      </c>
      <c r="AB10" s="189">
        <f>S17</f>
        <v>0</v>
      </c>
      <c r="AC10" s="190">
        <f>(AB10*100)/($W$17-$V$17)</f>
        <v>0</v>
      </c>
      <c r="AD10" s="191">
        <f>AC10*2</f>
        <v>0</v>
      </c>
      <c r="AE10" s="245">
        <f>AVERAGE(AD10,AD12)</f>
        <v>0</v>
      </c>
    </row>
    <row r="11" spans="1:31" ht="16.899999999999999" customHeight="1" thickBot="1" x14ac:dyDescent="0.4">
      <c r="A11" s="21"/>
      <c r="B11" s="26"/>
      <c r="C11" s="23"/>
      <c r="D11" s="23"/>
      <c r="E11" s="23"/>
      <c r="F11" s="23"/>
      <c r="G11" s="23"/>
      <c r="H11" s="23"/>
      <c r="I11" s="23"/>
      <c r="J11" s="23"/>
      <c r="K11" s="23"/>
      <c r="L11" s="23"/>
      <c r="M11" s="23"/>
      <c r="N11" s="23"/>
      <c r="O11" s="23"/>
      <c r="P11" s="23"/>
      <c r="Q11" s="23"/>
      <c r="R11" s="220" t="s">
        <v>28</v>
      </c>
      <c r="S11" s="197">
        <f>COUNTIF('Infra Security'!$C$4:$C$24,"Compliant")</f>
        <v>0</v>
      </c>
      <c r="T11" s="197">
        <f>COUNTIF('Infra Security'!$C$4:$C$24,"Non Compliant")</f>
        <v>0</v>
      </c>
      <c r="U11" s="197">
        <f>COUNTIF('Infra Security'!$C$4:$C$24,"Partial Compliant")</f>
        <v>0</v>
      </c>
      <c r="V11" s="197">
        <f>COUNTIF('Infra Security'!$C$4:$C$24,"N/A")</f>
        <v>0</v>
      </c>
      <c r="W11" s="222">
        <v>21</v>
      </c>
      <c r="AA11" s="189" t="s">
        <v>225</v>
      </c>
      <c r="AB11" s="189">
        <f>T17</f>
        <v>0</v>
      </c>
      <c r="AC11" s="190">
        <f t="shared" ref="AC11:AC13" si="0">(AB11*100)/($W$17-$V$17)</f>
        <v>0</v>
      </c>
      <c r="AD11" s="191">
        <f>AC11*0</f>
        <v>0</v>
      </c>
      <c r="AE11" s="245"/>
    </row>
    <row r="12" spans="1:31" ht="33.65" customHeight="1" thickBot="1" x14ac:dyDescent="0.4">
      <c r="A12" s="21"/>
      <c r="B12" s="22" t="s">
        <v>18</v>
      </c>
      <c r="C12" s="239"/>
      <c r="D12" s="240"/>
      <c r="E12" s="240"/>
      <c r="F12" s="240"/>
      <c r="G12" s="240"/>
      <c r="H12" s="240"/>
      <c r="I12" s="240"/>
      <c r="J12" s="240"/>
      <c r="K12" s="240"/>
      <c r="L12" s="240"/>
      <c r="M12" s="240"/>
      <c r="N12" s="241"/>
      <c r="O12" s="23"/>
      <c r="Q12" s="23"/>
      <c r="R12" s="221"/>
      <c r="S12" s="198"/>
      <c r="T12" s="198"/>
      <c r="U12" s="198"/>
      <c r="V12" s="198"/>
      <c r="W12" s="223"/>
      <c r="AA12" s="189" t="s">
        <v>226</v>
      </c>
      <c r="AB12" s="189">
        <f>U17</f>
        <v>0</v>
      </c>
      <c r="AC12" s="190">
        <f t="shared" si="0"/>
        <v>0</v>
      </c>
      <c r="AD12" s="191">
        <f>AC12*0.5</f>
        <v>0</v>
      </c>
      <c r="AE12" s="245"/>
    </row>
    <row r="13" spans="1:31" ht="13.9" customHeight="1" thickBot="1" x14ac:dyDescent="0.4">
      <c r="A13" s="21"/>
      <c r="B13" s="24"/>
      <c r="C13" s="123"/>
      <c r="D13" s="123"/>
      <c r="E13" s="123"/>
      <c r="F13" s="123"/>
      <c r="G13" s="123"/>
      <c r="H13" s="123"/>
      <c r="I13" s="123"/>
      <c r="J13" s="123"/>
      <c r="K13" s="123"/>
      <c r="L13" s="123"/>
      <c r="M13" s="123"/>
      <c r="N13" s="123"/>
      <c r="O13" s="23"/>
      <c r="Q13" s="23"/>
      <c r="R13" s="168" t="s">
        <v>29</v>
      </c>
      <c r="S13" s="197">
        <f>COUNTIF('Data Security'!$C$4:$C$24,"Compliant")</f>
        <v>0</v>
      </c>
      <c r="T13" s="197">
        <f>COUNTIF('Data Security'!$C$4:$C$24,"Non Compliant")</f>
        <v>0</v>
      </c>
      <c r="U13" s="197">
        <f>COUNTIF('Data Security'!$C$4:$C$24,"Partial Compliant")</f>
        <v>0</v>
      </c>
      <c r="V13" s="197">
        <f>COUNTIF('Data Security'!$C$4:$C$24,"N/A")</f>
        <v>0</v>
      </c>
      <c r="W13" s="222">
        <v>21</v>
      </c>
      <c r="AA13" s="189" t="s">
        <v>12</v>
      </c>
      <c r="AB13" s="189">
        <f>V17</f>
        <v>0</v>
      </c>
      <c r="AC13" s="190">
        <f t="shared" si="0"/>
        <v>0</v>
      </c>
      <c r="AD13" s="191">
        <f>AC13*0</f>
        <v>0</v>
      </c>
      <c r="AE13" s="245"/>
    </row>
    <row r="14" spans="1:31" ht="35.5" customHeight="1" thickBot="1" x14ac:dyDescent="0.4">
      <c r="A14" s="28"/>
      <c r="B14" s="67" t="s">
        <v>115</v>
      </c>
      <c r="C14" s="239"/>
      <c r="D14" s="240"/>
      <c r="E14" s="240"/>
      <c r="F14" s="240"/>
      <c r="G14" s="240"/>
      <c r="H14" s="240"/>
      <c r="I14" s="240"/>
      <c r="J14" s="240"/>
      <c r="K14" s="240"/>
      <c r="L14" s="240"/>
      <c r="M14" s="240"/>
      <c r="N14" s="241"/>
      <c r="O14" s="23"/>
      <c r="P14" s="23"/>
      <c r="Q14" s="23"/>
      <c r="R14" s="169"/>
      <c r="S14" s="198"/>
      <c r="T14" s="198"/>
      <c r="U14" s="198"/>
      <c r="V14" s="198"/>
      <c r="W14" s="223"/>
      <c r="AA14" s="189" t="s">
        <v>116</v>
      </c>
      <c r="AB14" s="189">
        <f>SUM(AB10:AB13)</f>
        <v>0</v>
      </c>
      <c r="AC14" s="190">
        <f>(AB14*100)/($W$17-$V$17)</f>
        <v>0</v>
      </c>
      <c r="AD14" s="191">
        <f>AC14*0</f>
        <v>0</v>
      </c>
      <c r="AE14" s="245"/>
    </row>
    <row r="15" spans="1:31" ht="40.9" customHeight="1" thickBot="1" x14ac:dyDescent="0.4">
      <c r="A15" s="28"/>
      <c r="O15" s="23"/>
      <c r="P15" s="23"/>
      <c r="Q15" s="23"/>
      <c r="R15" s="96" t="s">
        <v>55</v>
      </c>
      <c r="S15" s="184">
        <f>COUNTIF(UAM!$C$4:$C$29,"Compliant")</f>
        <v>0</v>
      </c>
      <c r="T15" s="184">
        <f>COUNTIF(UAM!$C$4:$C$29,"Non Compliant")</f>
        <v>0</v>
      </c>
      <c r="U15" s="184">
        <f>COUNTIF(UAM!$C$4:$C$29,"Partial Compliant")</f>
        <v>0</v>
      </c>
      <c r="V15" s="184">
        <f>COUNTIF(UAM!$C$4:$C$29,"N/A")</f>
        <v>0</v>
      </c>
      <c r="W15" s="186">
        <v>26</v>
      </c>
    </row>
    <row r="16" spans="1:31" ht="51" customHeight="1" thickBot="1" x14ac:dyDescent="0.4">
      <c r="A16" s="28"/>
      <c r="B16" s="67" t="s">
        <v>36</v>
      </c>
      <c r="C16" s="236" t="s">
        <v>39</v>
      </c>
      <c r="D16" s="237"/>
      <c r="E16" s="237"/>
      <c r="F16" s="237"/>
      <c r="G16" s="238"/>
      <c r="H16" s="236" t="s">
        <v>40</v>
      </c>
      <c r="I16" s="237"/>
      <c r="J16" s="237"/>
      <c r="K16" s="237"/>
      <c r="L16" s="237"/>
      <c r="M16" s="237"/>
      <c r="N16" s="238"/>
      <c r="O16" s="23"/>
      <c r="P16" s="23"/>
      <c r="Q16" s="23"/>
      <c r="R16" s="124" t="s">
        <v>103</v>
      </c>
      <c r="S16" s="192">
        <f>COUNTIF('API Security'!$D$4:$D$21,"Compliant")</f>
        <v>0</v>
      </c>
      <c r="T16" s="192">
        <f>COUNTIF('API Security'!$D$4:$D$21,"Non Compliant")</f>
        <v>0</v>
      </c>
      <c r="U16" s="192">
        <f>COUNTIF('API Security'!$D$4:$D$21,"Partial Compliant")</f>
        <v>0</v>
      </c>
      <c r="V16" s="192">
        <f>COUNTIF('API Security'!$D$4:$D$21,"N/A")</f>
        <v>0</v>
      </c>
      <c r="W16" s="188">
        <v>18</v>
      </c>
    </row>
    <row r="17" spans="1:23" ht="28.9" customHeight="1" thickBot="1" x14ac:dyDescent="0.4">
      <c r="A17" s="28"/>
      <c r="B17" s="68" t="s">
        <v>37</v>
      </c>
      <c r="C17" s="236" t="s">
        <v>39</v>
      </c>
      <c r="D17" s="237"/>
      <c r="E17" s="237"/>
      <c r="F17" s="237"/>
      <c r="G17" s="238"/>
      <c r="H17" s="236" t="s">
        <v>40</v>
      </c>
      <c r="I17" s="237"/>
      <c r="J17" s="237"/>
      <c r="K17" s="237"/>
      <c r="L17" s="237"/>
      <c r="M17" s="237"/>
      <c r="N17" s="238"/>
      <c r="O17" s="23"/>
      <c r="P17" s="23"/>
      <c r="Q17" s="23"/>
      <c r="R17" s="125" t="s">
        <v>116</v>
      </c>
      <c r="S17" s="181">
        <f>SUM(S10:S16)</f>
        <v>0</v>
      </c>
      <c r="T17" s="181">
        <f>SUM(T10:T16)</f>
        <v>0</v>
      </c>
      <c r="U17" s="181">
        <f>SUM(U10:U16)</f>
        <v>0</v>
      </c>
      <c r="V17" s="185">
        <f>SUM(V10:V16)</f>
        <v>0</v>
      </c>
      <c r="W17" s="187">
        <f>SUM(W10:W16)</f>
        <v>124</v>
      </c>
    </row>
    <row r="18" spans="1:23" ht="27.65" customHeight="1" thickBot="1" x14ac:dyDescent="0.4">
      <c r="A18" s="21"/>
      <c r="B18" s="69" t="s">
        <v>38</v>
      </c>
      <c r="C18" s="236" t="s">
        <v>39</v>
      </c>
      <c r="D18" s="237"/>
      <c r="E18" s="237"/>
      <c r="F18" s="237"/>
      <c r="G18" s="238"/>
      <c r="H18" s="236" t="s">
        <v>40</v>
      </c>
      <c r="I18" s="237"/>
      <c r="J18" s="237"/>
      <c r="K18" s="237"/>
      <c r="L18" s="237"/>
      <c r="M18" s="237"/>
      <c r="N18" s="238"/>
      <c r="O18" s="23"/>
      <c r="P18" s="23"/>
      <c r="Q18" s="23"/>
      <c r="R18" s="89"/>
      <c r="S18" s="23"/>
      <c r="T18" s="23"/>
      <c r="U18" s="23"/>
      <c r="V18" s="23"/>
      <c r="W18" s="70"/>
    </row>
    <row r="19" spans="1:23" s="23" customFormat="1" ht="14.5" customHeight="1" thickBot="1" x14ac:dyDescent="0.4">
      <c r="A19" s="21"/>
      <c r="B19" s="27" t="s">
        <v>24</v>
      </c>
      <c r="C19" s="27"/>
      <c r="D19" s="27"/>
      <c r="E19" s="27"/>
      <c r="F19" s="27"/>
      <c r="G19" s="27"/>
      <c r="H19" s="27"/>
      <c r="I19" s="27"/>
      <c r="J19" s="27"/>
      <c r="K19" s="27"/>
      <c r="L19" s="27"/>
      <c r="M19" s="27"/>
      <c r="N19" s="27"/>
      <c r="R19" s="194" t="s">
        <v>222</v>
      </c>
      <c r="S19" s="242">
        <f>AVERAGE((((S17*100)/($W$17-$V$17))*2),(((U17*100)/($W$17-$V$17)))*0.5)</f>
        <v>0</v>
      </c>
      <c r="T19" s="242"/>
      <c r="W19" s="70"/>
    </row>
    <row r="20" spans="1:23" s="23" customFormat="1" ht="14.5" customHeight="1" x14ac:dyDescent="0.35">
      <c r="A20" s="28"/>
      <c r="B20" s="224" t="s">
        <v>43</v>
      </c>
      <c r="C20" s="225"/>
      <c r="D20" s="225"/>
      <c r="E20" s="225"/>
      <c r="F20" s="225"/>
      <c r="G20" s="225"/>
      <c r="H20" s="225"/>
      <c r="I20" s="225"/>
      <c r="J20" s="225"/>
      <c r="K20" s="225"/>
      <c r="L20" s="225"/>
      <c r="M20" s="225"/>
      <c r="N20" s="226"/>
      <c r="R20" s="194"/>
      <c r="S20" s="242"/>
      <c r="T20" s="242"/>
      <c r="W20" s="70"/>
    </row>
    <row r="21" spans="1:23" s="23" customFormat="1" x14ac:dyDescent="0.35">
      <c r="A21" s="28"/>
      <c r="B21" s="227"/>
      <c r="C21" s="228"/>
      <c r="D21" s="228"/>
      <c r="E21" s="228"/>
      <c r="F21" s="228"/>
      <c r="G21" s="228"/>
      <c r="H21" s="228"/>
      <c r="I21" s="228"/>
      <c r="J21" s="228"/>
      <c r="K21" s="228"/>
      <c r="L21" s="228"/>
      <c r="M21" s="228"/>
      <c r="N21" s="229"/>
      <c r="R21" s="194" t="s">
        <v>227</v>
      </c>
      <c r="S21" s="243" t="str">
        <f>IF(S19&lt;60,"Below Average",IF(S19&lt;70,"Average",IF(S19&lt;80,"Good","Excellent")))</f>
        <v>Below Average</v>
      </c>
      <c r="T21" s="243"/>
      <c r="W21" s="70"/>
    </row>
    <row r="22" spans="1:23" s="23" customFormat="1" x14ac:dyDescent="0.35">
      <c r="A22" s="28"/>
      <c r="B22" s="227"/>
      <c r="C22" s="228"/>
      <c r="D22" s="228"/>
      <c r="E22" s="228"/>
      <c r="F22" s="228"/>
      <c r="G22" s="228"/>
      <c r="H22" s="228"/>
      <c r="I22" s="228"/>
      <c r="J22" s="228"/>
      <c r="K22" s="228"/>
      <c r="L22" s="228"/>
      <c r="M22" s="228"/>
      <c r="N22" s="229"/>
      <c r="R22" s="194"/>
      <c r="S22" s="243"/>
      <c r="T22" s="243"/>
      <c r="W22" s="70"/>
    </row>
    <row r="23" spans="1:23" s="23" customFormat="1" x14ac:dyDescent="0.35">
      <c r="A23" s="28"/>
      <c r="B23" s="227"/>
      <c r="C23" s="228"/>
      <c r="D23" s="228"/>
      <c r="E23" s="228"/>
      <c r="F23" s="228"/>
      <c r="G23" s="228"/>
      <c r="H23" s="228"/>
      <c r="I23" s="228"/>
      <c r="J23" s="228"/>
      <c r="K23" s="228"/>
      <c r="L23" s="228"/>
      <c r="M23" s="228"/>
      <c r="N23" s="229"/>
      <c r="R23" s="89"/>
      <c r="W23" s="70"/>
    </row>
    <row r="24" spans="1:23" s="23" customFormat="1" x14ac:dyDescent="0.35">
      <c r="A24" s="28"/>
      <c r="B24" s="227"/>
      <c r="C24" s="228"/>
      <c r="D24" s="228"/>
      <c r="E24" s="228"/>
      <c r="F24" s="228"/>
      <c r="G24" s="228"/>
      <c r="H24" s="228"/>
      <c r="I24" s="228"/>
      <c r="J24" s="228"/>
      <c r="K24" s="228"/>
      <c r="L24" s="228"/>
      <c r="M24" s="228"/>
      <c r="N24" s="229"/>
      <c r="R24" s="89"/>
      <c r="W24" s="70"/>
    </row>
    <row r="25" spans="1:23" s="23" customFormat="1" x14ac:dyDescent="0.35">
      <c r="A25" s="28"/>
      <c r="B25" s="227"/>
      <c r="C25" s="228"/>
      <c r="D25" s="228"/>
      <c r="E25" s="228"/>
      <c r="F25" s="228"/>
      <c r="G25" s="228"/>
      <c r="H25" s="228"/>
      <c r="I25" s="228"/>
      <c r="J25" s="228"/>
      <c r="K25" s="228"/>
      <c r="L25" s="228"/>
      <c r="M25" s="228"/>
      <c r="N25" s="229"/>
      <c r="R25" s="89"/>
      <c r="W25" s="70"/>
    </row>
    <row r="26" spans="1:23" s="23" customFormat="1" x14ac:dyDescent="0.35">
      <c r="A26" s="28"/>
      <c r="B26" s="227"/>
      <c r="C26" s="228"/>
      <c r="D26" s="228"/>
      <c r="E26" s="228"/>
      <c r="F26" s="228"/>
      <c r="G26" s="228"/>
      <c r="H26" s="228"/>
      <c r="I26" s="228"/>
      <c r="J26" s="228"/>
      <c r="K26" s="228"/>
      <c r="L26" s="228"/>
      <c r="M26" s="228"/>
      <c r="N26" s="229"/>
      <c r="R26" s="89"/>
      <c r="W26" s="70"/>
    </row>
    <row r="27" spans="1:23" s="23" customFormat="1" x14ac:dyDescent="0.35">
      <c r="A27" s="28"/>
      <c r="B27" s="227"/>
      <c r="C27" s="228"/>
      <c r="D27" s="228"/>
      <c r="E27" s="228"/>
      <c r="F27" s="228"/>
      <c r="G27" s="228"/>
      <c r="H27" s="228"/>
      <c r="I27" s="228"/>
      <c r="J27" s="228"/>
      <c r="K27" s="228"/>
      <c r="L27" s="228"/>
      <c r="M27" s="228"/>
      <c r="N27" s="229"/>
      <c r="R27" s="89"/>
      <c r="W27" s="70"/>
    </row>
    <row r="28" spans="1:23" s="23" customFormat="1" x14ac:dyDescent="0.35">
      <c r="A28" s="28"/>
      <c r="B28" s="227"/>
      <c r="C28" s="228"/>
      <c r="D28" s="228"/>
      <c r="E28" s="228"/>
      <c r="F28" s="228"/>
      <c r="G28" s="228"/>
      <c r="H28" s="228"/>
      <c r="I28" s="228"/>
      <c r="J28" s="228"/>
      <c r="K28" s="228"/>
      <c r="L28" s="228"/>
      <c r="M28" s="228"/>
      <c r="N28" s="229"/>
      <c r="R28" s="89"/>
      <c r="W28" s="70"/>
    </row>
    <row r="29" spans="1:23" s="23" customFormat="1" ht="91.9" customHeight="1" thickBot="1" x14ac:dyDescent="0.4">
      <c r="B29" s="230"/>
      <c r="C29" s="231"/>
      <c r="D29" s="231"/>
      <c r="E29" s="231"/>
      <c r="F29" s="231"/>
      <c r="G29" s="231"/>
      <c r="H29" s="231"/>
      <c r="I29" s="231"/>
      <c r="J29" s="231"/>
      <c r="K29" s="231"/>
      <c r="L29" s="231"/>
      <c r="M29" s="231"/>
      <c r="N29" s="232"/>
      <c r="O29" s="29"/>
      <c r="P29" s="29"/>
      <c r="Q29" s="29"/>
      <c r="R29" s="98"/>
      <c r="S29" s="29"/>
      <c r="T29" s="29"/>
      <c r="U29" s="29"/>
      <c r="V29" s="29"/>
      <c r="W29" s="99"/>
    </row>
    <row r="30" spans="1:23" s="23" customFormat="1" x14ac:dyDescent="0.35">
      <c r="R30" s="89"/>
    </row>
    <row r="31" spans="1:23" s="23" customFormat="1" x14ac:dyDescent="0.35">
      <c r="R31" s="89"/>
    </row>
    <row r="32" spans="1:23" s="23" customFormat="1" x14ac:dyDescent="0.35">
      <c r="R32" s="89"/>
    </row>
    <row r="33" spans="18:18" s="23" customFormat="1" x14ac:dyDescent="0.35">
      <c r="R33" s="89"/>
    </row>
    <row r="34" spans="18:18" s="23" customFormat="1" x14ac:dyDescent="0.35">
      <c r="R34" s="89"/>
    </row>
    <row r="35" spans="18:18" s="23" customFormat="1" x14ac:dyDescent="0.35">
      <c r="R35" s="89"/>
    </row>
    <row r="36" spans="18:18" s="23" customFormat="1" x14ac:dyDescent="0.35">
      <c r="R36" s="89"/>
    </row>
  </sheetData>
  <sheetProtection selectLockedCells="1" selectUnlockedCells="1"/>
  <mergeCells count="33">
    <mergeCell ref="AA9:AE9"/>
    <mergeCell ref="AE10:AE14"/>
    <mergeCell ref="S13:S14"/>
    <mergeCell ref="T13:T14"/>
    <mergeCell ref="U13:U14"/>
    <mergeCell ref="V13:V14"/>
    <mergeCell ref="W13:W14"/>
    <mergeCell ref="S19:T20"/>
    <mergeCell ref="R21:R22"/>
    <mergeCell ref="S21:T22"/>
    <mergeCell ref="H18:N18"/>
    <mergeCell ref="C14:N14"/>
    <mergeCell ref="C12:N12"/>
    <mergeCell ref="C16:G16"/>
    <mergeCell ref="H16:N16"/>
    <mergeCell ref="C17:G17"/>
    <mergeCell ref="H17:N17"/>
    <mergeCell ref="R8:W8"/>
    <mergeCell ref="R19:R20"/>
    <mergeCell ref="A1:W1"/>
    <mergeCell ref="S11:S12"/>
    <mergeCell ref="T11:T12"/>
    <mergeCell ref="U11:U12"/>
    <mergeCell ref="V11:V12"/>
    <mergeCell ref="C4:D6"/>
    <mergeCell ref="E4:G6"/>
    <mergeCell ref="H4:K6"/>
    <mergeCell ref="R11:R12"/>
    <mergeCell ref="W11:W12"/>
    <mergeCell ref="B20:N29"/>
    <mergeCell ref="C8:N8"/>
    <mergeCell ref="C18:G18"/>
    <mergeCell ref="C10:N10"/>
  </mergeCells>
  <conditionalFormatting sqref="H4:K6">
    <cfRule type="containsText" dxfId="52" priority="1" operator="containsText" text="Granted">
      <formula>NOT(ISERROR(SEARCH("Granted",H4)))</formula>
    </cfRule>
    <cfRule type="containsText" dxfId="51" priority="2" operator="containsText" text="High">
      <formula>NOT(ISERROR(SEARCH("High",H4)))</formula>
    </cfRule>
    <cfRule type="containsText" dxfId="50" priority="3" operator="containsText" text="Medium">
      <formula>NOT(ISERROR(SEARCH("Medium",H4)))</formula>
    </cfRule>
  </conditionalFormatting>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zoomScale="90" zoomScaleNormal="90" workbookViewId="0">
      <pane ySplit="3" topLeftCell="A25" activePane="bottomLeft" state="frozen"/>
      <selection pane="bottomLeft" activeCell="C4" sqref="C4"/>
    </sheetView>
  </sheetViews>
  <sheetFormatPr defaultRowHeight="14.5" x14ac:dyDescent="0.35"/>
  <cols>
    <col min="1" max="1" width="8.54296875" bestFit="1" customWidth="1"/>
    <col min="2" max="2" width="60.81640625" style="86" customWidth="1"/>
    <col min="3" max="3" width="49.7265625" customWidth="1"/>
    <col min="4" max="4" width="51.81640625" customWidth="1"/>
  </cols>
  <sheetData>
    <row r="1" spans="1:5" s="5" customFormat="1" ht="30.65" customHeight="1" x14ac:dyDescent="0.35">
      <c r="A1" s="278" t="s">
        <v>22</v>
      </c>
      <c r="B1" s="278"/>
      <c r="C1" s="278"/>
      <c r="D1" s="278"/>
      <c r="E1" s="4"/>
    </row>
    <row r="2" spans="1:5" s="5" customFormat="1" ht="45" customHeight="1" x14ac:dyDescent="0.35">
      <c r="A2" s="87"/>
      <c r="B2" s="87"/>
      <c r="C2" s="87"/>
      <c r="D2" s="87"/>
      <c r="E2" s="4"/>
    </row>
    <row r="3" spans="1:5" ht="45" customHeight="1" x14ac:dyDescent="0.35">
      <c r="A3" s="153" t="s">
        <v>45</v>
      </c>
      <c r="B3" s="153" t="s">
        <v>99</v>
      </c>
      <c r="C3" s="153" t="s">
        <v>26</v>
      </c>
      <c r="D3" s="153" t="s">
        <v>46</v>
      </c>
    </row>
    <row r="4" spans="1:5" ht="40.9" customHeight="1" x14ac:dyDescent="0.35">
      <c r="A4" s="180">
        <v>1</v>
      </c>
      <c r="B4" s="128" t="s">
        <v>170</v>
      </c>
      <c r="C4" s="127"/>
      <c r="D4" s="127"/>
    </row>
    <row r="5" spans="1:5" ht="30.65" customHeight="1" x14ac:dyDescent="0.35">
      <c r="A5" s="180">
        <v>2</v>
      </c>
      <c r="B5" s="126" t="s">
        <v>208</v>
      </c>
      <c r="C5" s="127"/>
      <c r="D5" s="129"/>
    </row>
    <row r="6" spans="1:5" ht="58" x14ac:dyDescent="0.35">
      <c r="A6" s="180">
        <v>3</v>
      </c>
      <c r="B6" s="126" t="s">
        <v>209</v>
      </c>
      <c r="C6" s="127"/>
      <c r="D6" s="129"/>
    </row>
    <row r="7" spans="1:5" ht="29" x14ac:dyDescent="0.35">
      <c r="A7" s="180">
        <v>4</v>
      </c>
      <c r="B7" s="128" t="s">
        <v>171</v>
      </c>
      <c r="C7" s="127"/>
      <c r="D7" s="127"/>
    </row>
    <row r="8" spans="1:5" ht="43.5" x14ac:dyDescent="0.35">
      <c r="A8" s="180">
        <v>5</v>
      </c>
      <c r="B8" s="128" t="s">
        <v>48</v>
      </c>
      <c r="C8" s="127"/>
      <c r="D8" s="127"/>
    </row>
    <row r="9" spans="1:5" ht="29" x14ac:dyDescent="0.35">
      <c r="A9" s="180">
        <v>6</v>
      </c>
      <c r="B9" s="126" t="s">
        <v>172</v>
      </c>
      <c r="C9" s="127"/>
      <c r="D9" s="129"/>
    </row>
    <row r="10" spans="1:5" ht="116" x14ac:dyDescent="0.35">
      <c r="A10" s="180">
        <v>7</v>
      </c>
      <c r="B10" s="126" t="s">
        <v>173</v>
      </c>
      <c r="C10" s="127"/>
      <c r="D10" s="129"/>
    </row>
    <row r="11" spans="1:5" ht="36.65" customHeight="1" x14ac:dyDescent="0.35">
      <c r="A11" s="180">
        <v>8</v>
      </c>
      <c r="B11" s="126" t="s">
        <v>210</v>
      </c>
      <c r="C11" s="127"/>
      <c r="D11" s="129"/>
    </row>
    <row r="12" spans="1:5" ht="37.9" customHeight="1" x14ac:dyDescent="0.35">
      <c r="A12" s="180">
        <v>9</v>
      </c>
      <c r="B12" s="128" t="s">
        <v>174</v>
      </c>
      <c r="C12" s="127"/>
      <c r="D12" s="127"/>
    </row>
    <row r="13" spans="1:5" ht="31.9" customHeight="1" x14ac:dyDescent="0.35">
      <c r="A13" s="180">
        <v>10</v>
      </c>
      <c r="B13" s="126" t="s">
        <v>188</v>
      </c>
      <c r="C13" s="127"/>
      <c r="D13" s="129"/>
    </row>
    <row r="14" spans="1:5" ht="29" x14ac:dyDescent="0.35">
      <c r="A14" s="180">
        <v>11</v>
      </c>
      <c r="B14" s="128" t="s">
        <v>49</v>
      </c>
      <c r="C14" s="127"/>
      <c r="D14" s="127"/>
    </row>
    <row r="15" spans="1:5" ht="29" x14ac:dyDescent="0.35">
      <c r="A15" s="180">
        <v>12</v>
      </c>
      <c r="B15" s="126" t="s">
        <v>144</v>
      </c>
      <c r="C15" s="127"/>
      <c r="D15" s="129"/>
    </row>
    <row r="16" spans="1:5" ht="29" x14ac:dyDescent="0.35">
      <c r="A16" s="180">
        <v>13</v>
      </c>
      <c r="B16" s="128" t="s">
        <v>50</v>
      </c>
      <c r="C16" s="127"/>
      <c r="D16" s="127"/>
    </row>
    <row r="17" spans="1:4" ht="27.65" customHeight="1" x14ac:dyDescent="0.35">
      <c r="A17" s="180">
        <v>14</v>
      </c>
      <c r="B17" s="126" t="s">
        <v>51</v>
      </c>
      <c r="C17" s="127"/>
      <c r="D17" s="129"/>
    </row>
    <row r="18" spans="1:4" ht="29" x14ac:dyDescent="0.35">
      <c r="A18" s="180">
        <v>15</v>
      </c>
      <c r="B18" s="128" t="s">
        <v>211</v>
      </c>
      <c r="C18" s="127"/>
      <c r="D18" s="127"/>
    </row>
    <row r="19" spans="1:4" ht="36.65" customHeight="1" x14ac:dyDescent="0.35">
      <c r="A19" s="180">
        <v>16</v>
      </c>
      <c r="B19" s="126" t="s">
        <v>52</v>
      </c>
      <c r="C19" s="127"/>
      <c r="D19" s="129"/>
    </row>
    <row r="20" spans="1:4" ht="45.65" customHeight="1" x14ac:dyDescent="0.35">
      <c r="A20" s="180">
        <v>17</v>
      </c>
      <c r="B20" s="126" t="s">
        <v>53</v>
      </c>
      <c r="C20" s="127"/>
      <c r="D20" s="129"/>
    </row>
    <row r="21" spans="1:4" ht="50.5" customHeight="1" x14ac:dyDescent="0.35">
      <c r="A21" s="180">
        <v>18</v>
      </c>
      <c r="B21" s="128" t="s">
        <v>54</v>
      </c>
      <c r="C21" s="127"/>
      <c r="D21" s="127"/>
    </row>
    <row r="22" spans="1:4" ht="36" customHeight="1" x14ac:dyDescent="0.35">
      <c r="A22" s="180">
        <v>19</v>
      </c>
      <c r="B22" s="126" t="s">
        <v>189</v>
      </c>
      <c r="C22" s="127"/>
      <c r="D22" s="129"/>
    </row>
    <row r="23" spans="1:4" ht="58" x14ac:dyDescent="0.35">
      <c r="A23" s="180">
        <v>20</v>
      </c>
      <c r="B23" s="126" t="s">
        <v>57</v>
      </c>
      <c r="C23" s="127"/>
      <c r="D23" s="129"/>
    </row>
    <row r="24" spans="1:4" ht="35.5" customHeight="1" x14ac:dyDescent="0.35">
      <c r="A24" s="180">
        <v>21</v>
      </c>
      <c r="B24" s="128" t="s">
        <v>114</v>
      </c>
      <c r="C24" s="127"/>
      <c r="D24" s="127"/>
    </row>
    <row r="25" spans="1:4" ht="37.15" customHeight="1" x14ac:dyDescent="0.35">
      <c r="A25" s="180">
        <v>22</v>
      </c>
      <c r="B25" s="126" t="s">
        <v>15</v>
      </c>
      <c r="C25" s="127"/>
      <c r="D25" s="129"/>
    </row>
    <row r="26" spans="1:4" ht="27" customHeight="1" x14ac:dyDescent="0.35">
      <c r="A26" s="180">
        <v>23</v>
      </c>
      <c r="B26" s="126" t="s">
        <v>145</v>
      </c>
      <c r="C26" s="127"/>
      <c r="D26" s="129"/>
    </row>
    <row r="27" spans="1:4" ht="29" x14ac:dyDescent="0.35">
      <c r="A27" s="180">
        <v>24</v>
      </c>
      <c r="B27" s="126" t="s">
        <v>47</v>
      </c>
      <c r="C27" s="127"/>
      <c r="D27" s="129"/>
    </row>
    <row r="28" spans="1:4" ht="57.65" customHeight="1" x14ac:dyDescent="0.35">
      <c r="A28" s="180">
        <v>25</v>
      </c>
      <c r="B28" s="126" t="s">
        <v>212</v>
      </c>
      <c r="C28" s="127"/>
      <c r="D28" s="167"/>
    </row>
    <row r="29" spans="1:4" ht="29" x14ac:dyDescent="0.35">
      <c r="A29" s="182">
        <v>26</v>
      </c>
      <c r="B29" s="183" t="s">
        <v>223</v>
      </c>
      <c r="C29" s="127"/>
      <c r="D29" s="167"/>
    </row>
  </sheetData>
  <mergeCells count="1">
    <mergeCell ref="A1:D1"/>
  </mergeCell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14:formula1>
            <xm:f>Sheet1!$A$1:$A$4</xm:f>
          </x14:formula1>
          <xm:sqref>C4:C29</xm:sqref>
        </x14:dataValidation>
        <x14:dataValidation type="list" allowBlank="1" showInputMessage="1" showErrorMessage="1">
          <x14:formula1>
            <xm:f>'D:\Documents\[User Access Management Checklist_V1.xlsx]Sheet4'!#REF!</xm:f>
          </x14:formula1>
          <xm:sqref>C30:C85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opLeftCell="A7" workbookViewId="0">
      <selection activeCell="C2" sqref="C2:C20"/>
    </sheetView>
  </sheetViews>
  <sheetFormatPr defaultRowHeight="14.5" x14ac:dyDescent="0.35"/>
  <cols>
    <col min="2" max="2" width="33.7265625" customWidth="1"/>
    <col min="3" max="3" width="80" customWidth="1"/>
    <col min="4" max="4" width="18.7265625" customWidth="1"/>
    <col min="5" max="5" width="27.26953125" customWidth="1"/>
  </cols>
  <sheetData>
    <row r="1" spans="1:5" ht="15.5" x14ac:dyDescent="0.35">
      <c r="A1" s="115" t="s">
        <v>45</v>
      </c>
      <c r="B1" s="115" t="s">
        <v>95</v>
      </c>
      <c r="C1" s="115" t="s">
        <v>94</v>
      </c>
      <c r="D1" s="115" t="s">
        <v>93</v>
      </c>
      <c r="E1" s="118" t="s">
        <v>98</v>
      </c>
    </row>
    <row r="2" spans="1:5" x14ac:dyDescent="0.35">
      <c r="A2" s="107">
        <v>1</v>
      </c>
      <c r="B2" s="114" t="s">
        <v>92</v>
      </c>
      <c r="C2" s="104" t="s">
        <v>100</v>
      </c>
      <c r="D2" s="104"/>
    </row>
    <row r="3" spans="1:5" ht="29" x14ac:dyDescent="0.35">
      <c r="A3" s="107">
        <v>2</v>
      </c>
      <c r="B3" s="113" t="s">
        <v>91</v>
      </c>
      <c r="C3" s="112" t="s">
        <v>90</v>
      </c>
      <c r="D3" s="104"/>
    </row>
    <row r="4" spans="1:5" ht="29" x14ac:dyDescent="0.35">
      <c r="A4" s="107">
        <v>3</v>
      </c>
      <c r="B4" s="113" t="s">
        <v>89</v>
      </c>
      <c r="C4" s="112" t="s">
        <v>88</v>
      </c>
      <c r="D4" s="104"/>
    </row>
    <row r="5" spans="1:5" ht="29" x14ac:dyDescent="0.35">
      <c r="A5" s="107">
        <v>4</v>
      </c>
      <c r="B5" s="111" t="s">
        <v>87</v>
      </c>
      <c r="C5" s="112" t="s">
        <v>86</v>
      </c>
      <c r="D5" s="104"/>
    </row>
    <row r="6" spans="1:5" ht="43.5" x14ac:dyDescent="0.35">
      <c r="A6" s="107">
        <v>5</v>
      </c>
      <c r="B6" s="111" t="s">
        <v>85</v>
      </c>
      <c r="C6" s="112" t="s">
        <v>84</v>
      </c>
      <c r="D6" s="104"/>
    </row>
    <row r="7" spans="1:5" x14ac:dyDescent="0.35">
      <c r="A7" s="107">
        <v>6</v>
      </c>
      <c r="B7" s="111" t="s">
        <v>83</v>
      </c>
      <c r="C7" s="112" t="s">
        <v>82</v>
      </c>
      <c r="D7" s="104"/>
    </row>
    <row r="8" spans="1:5" ht="29" x14ac:dyDescent="0.35">
      <c r="A8" s="107">
        <v>7</v>
      </c>
      <c r="B8" s="111" t="s">
        <v>81</v>
      </c>
      <c r="C8" s="112" t="s">
        <v>80</v>
      </c>
      <c r="D8" s="104"/>
    </row>
    <row r="9" spans="1:5" ht="29" x14ac:dyDescent="0.35">
      <c r="A9" s="107">
        <v>8</v>
      </c>
      <c r="B9" s="111" t="s">
        <v>79</v>
      </c>
      <c r="C9" s="112" t="s">
        <v>78</v>
      </c>
      <c r="D9" s="104"/>
    </row>
    <row r="10" spans="1:5" ht="29" x14ac:dyDescent="0.35">
      <c r="A10" s="107">
        <v>9</v>
      </c>
      <c r="B10" s="111" t="s">
        <v>77</v>
      </c>
      <c r="C10" s="112" t="s">
        <v>76</v>
      </c>
      <c r="D10" s="104"/>
    </row>
    <row r="11" spans="1:5" ht="29" x14ac:dyDescent="0.35">
      <c r="A11" s="107">
        <v>10</v>
      </c>
      <c r="B11" s="111" t="s">
        <v>75</v>
      </c>
      <c r="C11" s="112" t="s">
        <v>74</v>
      </c>
      <c r="D11" s="104"/>
    </row>
    <row r="12" spans="1:5" ht="43.5" x14ac:dyDescent="0.35">
      <c r="A12" s="107">
        <v>11</v>
      </c>
      <c r="B12" s="111" t="s">
        <v>73</v>
      </c>
      <c r="C12" s="112" t="s">
        <v>72</v>
      </c>
      <c r="D12" s="104"/>
    </row>
    <row r="13" spans="1:5" ht="29" x14ac:dyDescent="0.35">
      <c r="A13" s="107">
        <v>12</v>
      </c>
      <c r="B13" s="111" t="s">
        <v>71</v>
      </c>
      <c r="C13" s="112" t="s">
        <v>70</v>
      </c>
      <c r="D13" s="104"/>
    </row>
    <row r="14" spans="1:5" ht="29" x14ac:dyDescent="0.35">
      <c r="A14" s="107">
        <v>13</v>
      </c>
      <c r="B14" s="111" t="s">
        <v>69</v>
      </c>
      <c r="C14" s="112" t="s">
        <v>68</v>
      </c>
      <c r="D14" s="104"/>
    </row>
    <row r="15" spans="1:5" x14ac:dyDescent="0.35">
      <c r="A15" s="107">
        <v>14</v>
      </c>
      <c r="B15" s="111" t="s">
        <v>67</v>
      </c>
      <c r="C15" s="112" t="s">
        <v>66</v>
      </c>
      <c r="D15" s="104"/>
    </row>
    <row r="16" spans="1:5" x14ac:dyDescent="0.35">
      <c r="A16" s="107">
        <v>15</v>
      </c>
      <c r="B16" s="111" t="s">
        <v>65</v>
      </c>
      <c r="C16" s="110" t="s">
        <v>64</v>
      </c>
      <c r="D16" s="104"/>
    </row>
    <row r="17" spans="1:4" ht="58" x14ac:dyDescent="0.35">
      <c r="A17" s="107">
        <v>16</v>
      </c>
      <c r="B17" s="109" t="s">
        <v>63</v>
      </c>
      <c r="C17" s="108" t="s">
        <v>62</v>
      </c>
      <c r="D17" s="104"/>
    </row>
    <row r="18" spans="1:4" ht="43.5" x14ac:dyDescent="0.35">
      <c r="A18" s="107">
        <v>17</v>
      </c>
      <c r="B18" s="109" t="s">
        <v>61</v>
      </c>
      <c r="C18" s="108" t="s">
        <v>60</v>
      </c>
      <c r="D18" s="104"/>
    </row>
    <row r="19" spans="1:4" ht="29" x14ac:dyDescent="0.35">
      <c r="A19" s="107">
        <v>18</v>
      </c>
      <c r="B19" s="106" t="s">
        <v>59</v>
      </c>
      <c r="C19" s="105" t="s">
        <v>58</v>
      </c>
      <c r="D19" s="104"/>
    </row>
    <row r="20" spans="1:4" x14ac:dyDescent="0.35">
      <c r="A20" s="117">
        <v>19</v>
      </c>
      <c r="B20" s="116" t="s">
        <v>96</v>
      </c>
      <c r="C20" t="s">
        <v>97</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80" zoomScaleNormal="80" workbookViewId="0">
      <pane ySplit="3" topLeftCell="A4" activePane="bottomLeft" state="frozen"/>
      <selection pane="bottomLeft" activeCell="D4" sqref="D4:D21"/>
    </sheetView>
  </sheetViews>
  <sheetFormatPr defaultRowHeight="14.5" x14ac:dyDescent="0.35"/>
  <cols>
    <col min="1" max="1" width="8.54296875" bestFit="1" customWidth="1"/>
    <col min="2" max="2" width="35.26953125" style="86" customWidth="1"/>
    <col min="3" max="3" width="72.7265625" style="86" customWidth="1"/>
    <col min="4" max="4" width="31.1796875" customWidth="1"/>
    <col min="5" max="5" width="31.26953125" customWidth="1"/>
  </cols>
  <sheetData>
    <row r="1" spans="1:6" s="5" customFormat="1" ht="45" customHeight="1" x14ac:dyDescent="0.35">
      <c r="A1" s="278" t="s">
        <v>22</v>
      </c>
      <c r="B1" s="278"/>
      <c r="C1" s="278"/>
      <c r="D1" s="278"/>
      <c r="E1" s="278"/>
      <c r="F1" s="4"/>
    </row>
    <row r="2" spans="1:6" s="5" customFormat="1" ht="45" customHeight="1" x14ac:dyDescent="0.35">
      <c r="A2" s="87"/>
      <c r="B2" s="87"/>
      <c r="C2" s="87"/>
      <c r="D2" s="87"/>
      <c r="E2" s="87"/>
      <c r="F2" s="4"/>
    </row>
    <row r="3" spans="1:6" ht="45" customHeight="1" x14ac:dyDescent="0.35">
      <c r="A3" s="153" t="s">
        <v>45</v>
      </c>
      <c r="B3" s="153" t="s">
        <v>99</v>
      </c>
      <c r="C3" s="153" t="s">
        <v>94</v>
      </c>
      <c r="D3" s="153" t="s">
        <v>26</v>
      </c>
      <c r="E3" s="153" t="s">
        <v>46</v>
      </c>
    </row>
    <row r="4" spans="1:6" ht="25.9" customHeight="1" x14ac:dyDescent="0.35">
      <c r="A4" s="83">
        <v>1</v>
      </c>
      <c r="B4" s="119" t="s">
        <v>92</v>
      </c>
      <c r="C4" s="110" t="s">
        <v>101</v>
      </c>
      <c r="D4" s="84"/>
      <c r="E4" s="85"/>
    </row>
    <row r="5" spans="1:6" ht="29" x14ac:dyDescent="0.35">
      <c r="A5" s="83">
        <v>2</v>
      </c>
      <c r="B5" s="119" t="s">
        <v>91</v>
      </c>
      <c r="C5" s="112" t="s">
        <v>90</v>
      </c>
      <c r="D5" s="84"/>
      <c r="E5" s="85"/>
    </row>
    <row r="6" spans="1:6" ht="43.5" x14ac:dyDescent="0.35">
      <c r="A6" s="83">
        <v>3</v>
      </c>
      <c r="B6" s="119" t="s">
        <v>89</v>
      </c>
      <c r="C6" s="112" t="s">
        <v>102</v>
      </c>
      <c r="D6" s="84"/>
      <c r="E6" s="85"/>
    </row>
    <row r="7" spans="1:6" ht="26.5" customHeight="1" x14ac:dyDescent="0.35">
      <c r="A7" s="83">
        <v>4</v>
      </c>
      <c r="B7" s="120" t="s">
        <v>87</v>
      </c>
      <c r="C7" s="112" t="s">
        <v>86</v>
      </c>
      <c r="D7" s="84"/>
      <c r="E7" s="85"/>
    </row>
    <row r="8" spans="1:6" ht="43.5" x14ac:dyDescent="0.35">
      <c r="A8" s="83">
        <v>5</v>
      </c>
      <c r="B8" s="122" t="s">
        <v>96</v>
      </c>
      <c r="C8" s="112" t="s">
        <v>84</v>
      </c>
      <c r="D8" s="84"/>
      <c r="E8" s="85"/>
    </row>
    <row r="9" spans="1:6" ht="31.15" customHeight="1" x14ac:dyDescent="0.35">
      <c r="A9" s="83">
        <v>6</v>
      </c>
      <c r="B9" s="120" t="s">
        <v>83</v>
      </c>
      <c r="C9" s="112" t="s">
        <v>82</v>
      </c>
      <c r="D9" s="84"/>
      <c r="E9" s="85"/>
    </row>
    <row r="10" spans="1:6" ht="29" x14ac:dyDescent="0.35">
      <c r="A10" s="83">
        <v>7</v>
      </c>
      <c r="B10" s="119" t="s">
        <v>81</v>
      </c>
      <c r="C10" s="112" t="s">
        <v>80</v>
      </c>
      <c r="D10" s="84"/>
      <c r="E10" s="85"/>
    </row>
    <row r="11" spans="1:6" ht="29" x14ac:dyDescent="0.35">
      <c r="A11" s="83">
        <v>8</v>
      </c>
      <c r="B11" s="120" t="s">
        <v>79</v>
      </c>
      <c r="C11" s="112" t="s">
        <v>78</v>
      </c>
      <c r="D11" s="84"/>
      <c r="E11" s="85"/>
    </row>
    <row r="12" spans="1:6" ht="29" x14ac:dyDescent="0.35">
      <c r="A12" s="83">
        <v>9</v>
      </c>
      <c r="B12" s="119" t="s">
        <v>77</v>
      </c>
      <c r="C12" s="112" t="s">
        <v>76</v>
      </c>
      <c r="D12" s="84"/>
      <c r="E12" s="85"/>
    </row>
    <row r="13" spans="1:6" ht="33" customHeight="1" x14ac:dyDescent="0.35">
      <c r="A13" s="83">
        <v>10</v>
      </c>
      <c r="B13" s="120" t="s">
        <v>75</v>
      </c>
      <c r="C13" s="112" t="s">
        <v>213</v>
      </c>
      <c r="D13" s="84"/>
      <c r="E13" s="85"/>
    </row>
    <row r="14" spans="1:6" ht="27.65" customHeight="1" x14ac:dyDescent="0.35">
      <c r="A14" s="83">
        <v>11</v>
      </c>
      <c r="B14" s="121" t="s">
        <v>73</v>
      </c>
      <c r="C14" s="112" t="s">
        <v>72</v>
      </c>
      <c r="D14" s="84"/>
      <c r="E14" s="85"/>
    </row>
    <row r="15" spans="1:6" ht="43.5" x14ac:dyDescent="0.35">
      <c r="A15" s="83">
        <v>12</v>
      </c>
      <c r="B15" s="121" t="s">
        <v>71</v>
      </c>
      <c r="C15" s="112" t="s">
        <v>70</v>
      </c>
      <c r="D15" s="84"/>
      <c r="E15" s="85"/>
    </row>
    <row r="16" spans="1:6" ht="36.65" customHeight="1" x14ac:dyDescent="0.35">
      <c r="A16" s="83">
        <v>13</v>
      </c>
      <c r="B16" s="121" t="s">
        <v>69</v>
      </c>
      <c r="C16" s="112" t="s">
        <v>68</v>
      </c>
      <c r="D16" s="84"/>
      <c r="E16" s="85"/>
    </row>
    <row r="17" spans="1:5" ht="37.9" customHeight="1" x14ac:dyDescent="0.35">
      <c r="A17" s="83">
        <v>14</v>
      </c>
      <c r="B17" s="121" t="s">
        <v>67</v>
      </c>
      <c r="C17" s="112" t="s">
        <v>214</v>
      </c>
      <c r="D17" s="84"/>
      <c r="E17" s="85"/>
    </row>
    <row r="18" spans="1:5" ht="35.5" customHeight="1" x14ac:dyDescent="0.35">
      <c r="A18" s="83">
        <v>15</v>
      </c>
      <c r="B18" s="121" t="s">
        <v>65</v>
      </c>
      <c r="C18" s="112" t="s">
        <v>64</v>
      </c>
      <c r="D18" s="84"/>
      <c r="E18" s="85"/>
    </row>
    <row r="19" spans="1:5" ht="58" x14ac:dyDescent="0.35">
      <c r="A19" s="83">
        <v>16</v>
      </c>
      <c r="B19" s="121" t="s">
        <v>63</v>
      </c>
      <c r="C19" s="112" t="s">
        <v>62</v>
      </c>
      <c r="D19" s="84"/>
      <c r="E19" s="85"/>
    </row>
    <row r="20" spans="1:5" ht="43.5" x14ac:dyDescent="0.35">
      <c r="A20" s="83">
        <v>17</v>
      </c>
      <c r="B20" s="122" t="s">
        <v>61</v>
      </c>
      <c r="C20" s="112" t="s">
        <v>60</v>
      </c>
      <c r="D20" s="84"/>
      <c r="E20" s="85"/>
    </row>
    <row r="21" spans="1:5" ht="49.9" customHeight="1" x14ac:dyDescent="0.35">
      <c r="A21" s="83">
        <v>18</v>
      </c>
      <c r="B21" s="122" t="s">
        <v>59</v>
      </c>
      <c r="C21" s="112" t="s">
        <v>58</v>
      </c>
      <c r="D21" s="84"/>
      <c r="E21" s="85"/>
    </row>
  </sheetData>
  <mergeCells count="1">
    <mergeCell ref="A1:E1"/>
  </mergeCell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14:formula1>
            <xm:f>Sheet1!$A$1:$A$4</xm:f>
          </x14:formula1>
          <xm:sqref>D4:D21</xm:sqref>
        </x14:dataValidation>
        <x14:dataValidation type="list" allowBlank="1" showInputMessage="1" showErrorMessage="1">
          <x14:formula1>
            <xm:f>'D:\Documents\[User Access Management Checklist_V1.xlsx]Sheet4'!#REF!</xm:f>
          </x14:formula1>
          <xm:sqref>D22:D83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workbookViewId="0">
      <selection activeCell="B2" sqref="B2:B4"/>
    </sheetView>
  </sheetViews>
  <sheetFormatPr defaultRowHeight="14.5" x14ac:dyDescent="0.35"/>
  <sheetData>
    <row r="2" spans="2:2" x14ac:dyDescent="0.35">
      <c r="B2" t="s">
        <v>3</v>
      </c>
    </row>
    <row r="3" spans="2:2" x14ac:dyDescent="0.35">
      <c r="B3" t="s">
        <v>0</v>
      </c>
    </row>
    <row r="4" spans="2:2" x14ac:dyDescent="0.35">
      <c r="B4" t="s">
        <v>1</v>
      </c>
    </row>
    <row r="5" spans="2:2" x14ac:dyDescent="0.35">
      <c r="B5" t="s">
        <v>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showGridLines="0" zoomScale="90" zoomScaleNormal="90" workbookViewId="0">
      <selection activeCell="H15" sqref="H15"/>
    </sheetView>
  </sheetViews>
  <sheetFormatPr defaultRowHeight="14.5" x14ac:dyDescent="0.35"/>
  <cols>
    <col min="1" max="1" width="11.26953125" customWidth="1"/>
    <col min="2" max="2" width="22.54296875" customWidth="1"/>
    <col min="3" max="3" width="18" customWidth="1"/>
    <col min="4" max="4" width="19.26953125" customWidth="1"/>
    <col min="5" max="5" width="17.26953125" customWidth="1"/>
    <col min="6" max="6" width="17.453125" customWidth="1"/>
    <col min="7" max="7" width="13.26953125" customWidth="1"/>
    <col min="8" max="8" width="20.7265625" customWidth="1"/>
  </cols>
  <sheetData>
    <row r="1" spans="1:25" s="132" customFormat="1" ht="45" customHeight="1" thickBot="1" x14ac:dyDescent="0.4">
      <c r="A1" s="247" t="s">
        <v>22</v>
      </c>
      <c r="B1" s="248"/>
      <c r="C1" s="248"/>
      <c r="D1" s="248"/>
      <c r="E1" s="248"/>
      <c r="F1" s="248"/>
      <c r="G1" s="248"/>
      <c r="H1" s="248"/>
      <c r="I1" s="248"/>
      <c r="J1" s="248"/>
      <c r="K1" s="248"/>
      <c r="L1" s="248"/>
      <c r="M1" s="131"/>
      <c r="N1" s="131"/>
      <c r="O1" s="131"/>
      <c r="P1" s="131"/>
      <c r="Q1" s="131"/>
      <c r="R1" s="131"/>
      <c r="S1" s="131"/>
      <c r="T1" s="131"/>
    </row>
    <row r="2" spans="1:25" x14ac:dyDescent="0.35">
      <c r="A2" s="133"/>
      <c r="B2" s="134"/>
      <c r="C2" s="134"/>
      <c r="D2" s="134"/>
      <c r="E2" s="134"/>
      <c r="F2" s="134"/>
      <c r="G2" s="134"/>
      <c r="H2" s="134"/>
      <c r="I2" s="134"/>
      <c r="J2" s="134"/>
      <c r="K2" s="134"/>
      <c r="L2" s="135"/>
    </row>
    <row r="3" spans="1:25" ht="32.5" customHeight="1" x14ac:dyDescent="0.35">
      <c r="A3" s="136"/>
      <c r="B3" s="137"/>
      <c r="C3" s="137"/>
      <c r="D3" s="137"/>
      <c r="E3" s="137"/>
      <c r="F3" s="137"/>
      <c r="G3" s="137"/>
      <c r="H3" s="137"/>
      <c r="I3" s="137"/>
      <c r="J3" s="137"/>
      <c r="K3" s="137"/>
      <c r="L3" s="138"/>
      <c r="X3" t="s">
        <v>147</v>
      </c>
      <c r="Y3" t="s">
        <v>148</v>
      </c>
    </row>
    <row r="4" spans="1:25" x14ac:dyDescent="0.35">
      <c r="A4" s="136"/>
      <c r="B4" s="137"/>
      <c r="C4" s="137"/>
      <c r="D4" s="137"/>
      <c r="E4" s="137"/>
      <c r="F4" s="137"/>
      <c r="G4" s="137"/>
      <c r="H4" s="137"/>
      <c r="I4" s="137"/>
      <c r="J4" s="137"/>
      <c r="K4" s="137"/>
      <c r="L4" s="138"/>
      <c r="X4" t="s">
        <v>190</v>
      </c>
      <c r="Y4" t="s">
        <v>192</v>
      </c>
    </row>
    <row r="5" spans="1:25" ht="18.5" x14ac:dyDescent="0.35">
      <c r="A5" s="136"/>
      <c r="B5" s="249" t="s">
        <v>149</v>
      </c>
      <c r="C5" s="249"/>
      <c r="D5" s="249"/>
      <c r="E5" s="249"/>
      <c r="F5" s="249"/>
      <c r="G5" s="249"/>
      <c r="H5" s="137"/>
      <c r="I5" s="137"/>
      <c r="J5" s="137"/>
      <c r="K5" s="137"/>
      <c r="L5" s="138"/>
      <c r="X5" t="s">
        <v>191</v>
      </c>
    </row>
    <row r="6" spans="1:25" ht="18.649999999999999" customHeight="1" x14ac:dyDescent="0.35">
      <c r="A6" s="136"/>
      <c r="B6" s="139" t="s">
        <v>150</v>
      </c>
      <c r="C6" s="139" t="s">
        <v>151</v>
      </c>
      <c r="D6" s="139" t="s">
        <v>152</v>
      </c>
      <c r="E6" s="140" t="s">
        <v>153</v>
      </c>
      <c r="F6" s="139" t="s">
        <v>154</v>
      </c>
      <c r="G6" s="139"/>
      <c r="H6" s="137"/>
      <c r="I6" s="137"/>
      <c r="J6" s="137"/>
      <c r="K6" s="137"/>
      <c r="L6" s="138"/>
    </row>
    <row r="7" spans="1:25" ht="18" customHeight="1" x14ac:dyDescent="0.35">
      <c r="A7" s="136"/>
      <c r="B7" s="141"/>
      <c r="C7" s="141"/>
      <c r="D7" s="141"/>
      <c r="E7" s="141"/>
      <c r="F7" s="141"/>
      <c r="G7" s="141"/>
      <c r="H7" s="137"/>
      <c r="I7" s="137"/>
      <c r="J7" s="137"/>
      <c r="K7" s="137"/>
      <c r="L7" s="138"/>
    </row>
    <row r="8" spans="1:25" ht="18" customHeight="1" x14ac:dyDescent="0.35">
      <c r="A8" s="136"/>
      <c r="B8" s="141"/>
      <c r="C8" s="141"/>
      <c r="D8" s="141"/>
      <c r="E8" s="141"/>
      <c r="F8" s="141"/>
      <c r="G8" s="141"/>
      <c r="H8" s="137"/>
      <c r="I8" s="137"/>
      <c r="J8" s="137"/>
      <c r="K8" s="137"/>
      <c r="L8" s="138"/>
    </row>
    <row r="9" spans="1:25" ht="18" customHeight="1" x14ac:dyDescent="0.35">
      <c r="A9" s="136"/>
      <c r="B9" s="141"/>
      <c r="C9" s="141"/>
      <c r="D9" s="141"/>
      <c r="E9" s="141"/>
      <c r="F9" s="141"/>
      <c r="G9" s="141"/>
      <c r="H9" s="137"/>
      <c r="I9" s="137"/>
      <c r="J9" s="137"/>
      <c r="K9" s="137"/>
      <c r="L9" s="138"/>
    </row>
    <row r="10" spans="1:25" ht="18" customHeight="1" x14ac:dyDescent="0.35">
      <c r="A10" s="136"/>
      <c r="B10" s="141"/>
      <c r="C10" s="141"/>
      <c r="D10" s="141"/>
      <c r="E10" s="141"/>
      <c r="F10" s="141"/>
      <c r="G10" s="141"/>
      <c r="H10" s="137"/>
      <c r="I10" s="137"/>
      <c r="J10" s="137"/>
      <c r="K10" s="137"/>
      <c r="L10" s="138"/>
    </row>
    <row r="11" spans="1:25" ht="18" customHeight="1" x14ac:dyDescent="0.35">
      <c r="A11" s="136"/>
      <c r="B11" s="141"/>
      <c r="C11" s="141"/>
      <c r="D11" s="141"/>
      <c r="E11" s="141"/>
      <c r="F11" s="141"/>
      <c r="G11" s="141"/>
      <c r="H11" s="137"/>
      <c r="I11" s="137"/>
      <c r="J11" s="137"/>
      <c r="K11" s="137"/>
      <c r="L11" s="138"/>
    </row>
    <row r="12" spans="1:25" s="163" customFormat="1" ht="18" customHeight="1" x14ac:dyDescent="0.35">
      <c r="B12" s="164"/>
      <c r="C12" s="164"/>
      <c r="D12" s="164"/>
      <c r="E12" s="164"/>
      <c r="F12" s="164"/>
      <c r="G12" s="164"/>
    </row>
    <row r="13" spans="1:25" ht="18" customHeight="1" x14ac:dyDescent="0.35">
      <c r="A13" s="136"/>
      <c r="B13" s="250" t="s">
        <v>155</v>
      </c>
      <c r="C13" s="250"/>
      <c r="D13" s="250"/>
      <c r="E13" s="250"/>
      <c r="F13" s="250"/>
      <c r="G13" s="250"/>
      <c r="H13" s="137"/>
      <c r="I13" s="137"/>
      <c r="J13" s="137"/>
      <c r="K13" s="137"/>
      <c r="L13" s="138"/>
    </row>
    <row r="14" spans="1:25" ht="18" customHeight="1" x14ac:dyDescent="0.35">
      <c r="A14" s="136"/>
      <c r="B14" s="142" t="s">
        <v>150</v>
      </c>
      <c r="C14" s="142" t="s">
        <v>151</v>
      </c>
      <c r="D14" s="142" t="s">
        <v>156</v>
      </c>
      <c r="E14" s="142" t="s">
        <v>157</v>
      </c>
      <c r="F14" s="143" t="s">
        <v>153</v>
      </c>
      <c r="G14" s="142" t="s">
        <v>154</v>
      </c>
      <c r="H14" s="137"/>
      <c r="I14" s="137"/>
      <c r="J14" s="137"/>
      <c r="K14" s="137"/>
      <c r="L14" s="138"/>
    </row>
    <row r="15" spans="1:25" ht="18" customHeight="1" x14ac:dyDescent="0.35">
      <c r="A15" s="136"/>
      <c r="B15" s="144"/>
      <c r="C15" s="144"/>
      <c r="D15" s="144"/>
      <c r="E15" s="144"/>
      <c r="F15" s="144"/>
      <c r="G15" s="144"/>
      <c r="H15" s="137"/>
      <c r="I15" s="137"/>
      <c r="J15" s="137"/>
      <c r="K15" s="137"/>
      <c r="L15" s="138"/>
    </row>
    <row r="16" spans="1:25" ht="18" customHeight="1" x14ac:dyDescent="0.35">
      <c r="A16" s="136"/>
      <c r="B16" s="144"/>
      <c r="C16" s="144"/>
      <c r="D16" s="144"/>
      <c r="E16" s="144"/>
      <c r="F16" s="144"/>
      <c r="G16" s="144"/>
      <c r="H16" s="137"/>
      <c r="I16" s="137"/>
      <c r="J16" s="137"/>
      <c r="K16" s="137"/>
      <c r="L16" s="138"/>
    </row>
    <row r="17" spans="1:12" ht="18" customHeight="1" x14ac:dyDescent="0.35">
      <c r="A17" s="136"/>
      <c r="B17" s="144"/>
      <c r="C17" s="144"/>
      <c r="D17" s="144"/>
      <c r="E17" s="144"/>
      <c r="F17" s="144"/>
      <c r="G17" s="144"/>
      <c r="H17" s="137"/>
      <c r="I17" s="137"/>
      <c r="J17" s="137"/>
      <c r="K17" s="137"/>
      <c r="L17" s="138"/>
    </row>
    <row r="18" spans="1:12" ht="14.5" customHeight="1" x14ac:dyDescent="0.35">
      <c r="A18" s="136"/>
      <c r="B18" s="137"/>
      <c r="C18" s="137"/>
      <c r="D18" s="137"/>
      <c r="E18" s="137"/>
      <c r="F18" s="137"/>
      <c r="G18" s="137"/>
      <c r="H18" s="137"/>
      <c r="I18" s="137"/>
      <c r="J18" s="137"/>
      <c r="K18" s="137"/>
      <c r="L18" s="138"/>
    </row>
    <row r="19" spans="1:12" ht="18.5" x14ac:dyDescent="0.35">
      <c r="A19" s="136"/>
      <c r="B19" s="250" t="s">
        <v>158</v>
      </c>
      <c r="C19" s="250"/>
      <c r="D19" s="250"/>
      <c r="E19" s="250"/>
      <c r="F19" s="250"/>
      <c r="G19" s="250"/>
      <c r="H19" s="137"/>
      <c r="I19" s="137"/>
      <c r="J19" s="137"/>
      <c r="K19" s="137"/>
      <c r="L19" s="138"/>
    </row>
    <row r="20" spans="1:12" x14ac:dyDescent="0.35">
      <c r="A20" s="136"/>
      <c r="B20" s="155" t="s">
        <v>159</v>
      </c>
      <c r="C20" s="155" t="s">
        <v>160</v>
      </c>
      <c r="D20" s="155" t="s">
        <v>161</v>
      </c>
      <c r="E20" s="143" t="s">
        <v>153</v>
      </c>
      <c r="F20" s="145" t="s">
        <v>175</v>
      </c>
      <c r="G20" s="155" t="s">
        <v>154</v>
      </c>
      <c r="H20" s="137"/>
      <c r="I20" s="137"/>
      <c r="J20" s="137"/>
      <c r="K20" s="137"/>
      <c r="L20" s="138"/>
    </row>
    <row r="21" spans="1:12" ht="24.65" customHeight="1" x14ac:dyDescent="0.35">
      <c r="A21" s="136"/>
      <c r="B21" s="155"/>
      <c r="C21" s="155"/>
      <c r="D21" s="155"/>
      <c r="E21" s="144"/>
      <c r="F21" s="145"/>
      <c r="G21" s="144"/>
      <c r="H21" s="137"/>
      <c r="I21" s="137"/>
      <c r="J21" s="137"/>
      <c r="K21" s="137"/>
      <c r="L21" s="138"/>
    </row>
    <row r="22" spans="1:12" ht="19.149999999999999" customHeight="1" x14ac:dyDescent="0.35">
      <c r="A22" s="136"/>
      <c r="B22" s="155"/>
      <c r="C22" s="155"/>
      <c r="D22" s="155"/>
      <c r="E22" s="155"/>
      <c r="F22" s="155"/>
      <c r="G22" s="155"/>
      <c r="H22" s="137"/>
      <c r="I22" s="137"/>
      <c r="J22" s="137"/>
      <c r="K22" s="137"/>
      <c r="L22" s="138"/>
    </row>
    <row r="23" spans="1:12" ht="19.149999999999999" customHeight="1" x14ac:dyDescent="0.35">
      <c r="A23" s="136"/>
      <c r="B23" s="155"/>
      <c r="C23" s="155"/>
      <c r="D23" s="155"/>
      <c r="E23" s="155"/>
      <c r="F23" s="155"/>
      <c r="G23" s="155"/>
      <c r="H23" s="137"/>
      <c r="I23" s="137"/>
      <c r="J23" s="137"/>
      <c r="K23" s="137"/>
      <c r="L23" s="138"/>
    </row>
    <row r="24" spans="1:12" ht="19.149999999999999" customHeight="1" x14ac:dyDescent="0.35">
      <c r="A24" s="136"/>
      <c r="B24" s="137"/>
      <c r="C24" s="137"/>
      <c r="D24" s="137"/>
      <c r="E24" s="137"/>
      <c r="F24" s="137"/>
      <c r="G24" s="137"/>
      <c r="H24" s="137"/>
      <c r="I24" s="137"/>
      <c r="J24" s="137"/>
      <c r="K24" s="137"/>
      <c r="L24" s="138"/>
    </row>
    <row r="25" spans="1:12" ht="18.5" x14ac:dyDescent="0.35">
      <c r="A25" s="136"/>
      <c r="B25" s="246" t="s">
        <v>162</v>
      </c>
      <c r="C25" s="246"/>
      <c r="D25" s="246"/>
      <c r="E25" s="246"/>
      <c r="F25" s="246"/>
      <c r="G25" s="246"/>
      <c r="H25" s="246"/>
      <c r="I25" s="137"/>
      <c r="J25" s="137"/>
      <c r="K25" s="137"/>
      <c r="L25" s="138"/>
    </row>
    <row r="26" spans="1:12" ht="40.15" customHeight="1" x14ac:dyDescent="0.35">
      <c r="A26" s="136"/>
      <c r="B26" s="143" t="s">
        <v>163</v>
      </c>
      <c r="C26" s="155" t="s">
        <v>160</v>
      </c>
      <c r="D26" s="155" t="s">
        <v>161</v>
      </c>
      <c r="E26" s="145" t="s">
        <v>164</v>
      </c>
      <c r="F26" s="143" t="s">
        <v>153</v>
      </c>
      <c r="G26" s="155" t="s">
        <v>154</v>
      </c>
      <c r="H26" s="143" t="s">
        <v>165</v>
      </c>
      <c r="I26" s="137"/>
      <c r="J26" s="137"/>
      <c r="K26" s="137"/>
      <c r="L26" s="138"/>
    </row>
    <row r="27" spans="1:12" ht="22.15" customHeight="1" x14ac:dyDescent="0.35">
      <c r="A27" s="137"/>
      <c r="B27" s="155"/>
      <c r="C27" s="155"/>
      <c r="D27" s="155"/>
      <c r="E27" s="145"/>
      <c r="F27" s="144"/>
      <c r="G27" s="144"/>
      <c r="H27" s="145"/>
      <c r="I27" s="137"/>
      <c r="J27" s="137"/>
      <c r="K27" s="137"/>
      <c r="L27" s="146"/>
    </row>
    <row r="28" spans="1:12" ht="19.149999999999999" customHeight="1" x14ac:dyDescent="0.35">
      <c r="B28" s="147"/>
      <c r="C28" s="147"/>
      <c r="D28" s="147"/>
      <c r="E28" s="145"/>
      <c r="F28" s="144"/>
      <c r="G28" s="144"/>
      <c r="H28" s="147"/>
      <c r="L28" s="146"/>
    </row>
    <row r="29" spans="1:12" ht="25.9" customHeight="1" x14ac:dyDescent="0.35">
      <c r="B29" s="147"/>
      <c r="C29" s="147"/>
      <c r="D29" s="147"/>
      <c r="E29" s="145"/>
      <c r="F29" s="144"/>
      <c r="G29" s="144"/>
      <c r="H29" s="147"/>
      <c r="L29" s="146"/>
    </row>
    <row r="30" spans="1:12" x14ac:dyDescent="0.35">
      <c r="L30" s="146"/>
    </row>
    <row r="31" spans="1:12" x14ac:dyDescent="0.35">
      <c r="I31" s="148"/>
      <c r="J31" s="148"/>
      <c r="L31" s="146"/>
    </row>
    <row r="32" spans="1:12" x14ac:dyDescent="0.35">
      <c r="A32" s="149"/>
      <c r="B32" s="149"/>
      <c r="C32" s="149"/>
      <c r="D32" s="149"/>
      <c r="E32" s="149"/>
      <c r="F32" s="149"/>
      <c r="G32" s="149"/>
      <c r="H32" s="149"/>
      <c r="I32" s="149"/>
      <c r="J32" s="149"/>
      <c r="K32" s="149"/>
      <c r="L32" s="150"/>
    </row>
  </sheetData>
  <mergeCells count="5">
    <mergeCell ref="B25:H25"/>
    <mergeCell ref="A1:L1"/>
    <mergeCell ref="B5:G5"/>
    <mergeCell ref="B13:G13"/>
    <mergeCell ref="B19:G19"/>
  </mergeCells>
  <dataValidations count="2">
    <dataValidation type="list" allowBlank="1" showInputMessage="1" showErrorMessage="1" sqref="G27:G29 G21:G23 G15:G17 F7:F11">
      <formula1>$Y$3:$Y$4</formula1>
    </dataValidation>
    <dataValidation type="list" allowBlank="1" showInputMessage="1" showErrorMessage="1" sqref="E7:E11 F27:F29 E21:E23 F15:F17">
      <formula1>$X$3:$X$5</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zoomScale="90" zoomScaleNormal="90" workbookViewId="0">
      <selection sqref="A1:N1"/>
    </sheetView>
  </sheetViews>
  <sheetFormatPr defaultRowHeight="14.5" x14ac:dyDescent="0.35"/>
  <cols>
    <col min="1" max="1" width="21.54296875" customWidth="1"/>
    <col min="2" max="2" width="20.1796875" customWidth="1"/>
    <col min="3" max="3" width="18" customWidth="1"/>
    <col min="4" max="4" width="19.26953125" customWidth="1"/>
    <col min="5" max="5" width="13.81640625" customWidth="1"/>
    <col min="6" max="6" width="12.26953125" customWidth="1"/>
  </cols>
  <sheetData>
    <row r="1" spans="1:14" s="132" customFormat="1" ht="45" customHeight="1" x14ac:dyDescent="0.35">
      <c r="A1" s="247" t="s">
        <v>228</v>
      </c>
      <c r="B1" s="248"/>
      <c r="C1" s="248"/>
      <c r="D1" s="248"/>
      <c r="E1" s="248"/>
      <c r="F1" s="248"/>
      <c r="G1" s="248"/>
      <c r="H1" s="248"/>
      <c r="I1" s="248"/>
      <c r="J1" s="248"/>
      <c r="K1" s="248"/>
      <c r="L1" s="248"/>
      <c r="M1" s="248"/>
      <c r="N1" s="248"/>
    </row>
    <row r="2" spans="1:14" ht="27.65" customHeight="1" x14ac:dyDescent="0.35"/>
    <row r="3" spans="1:14" ht="37.15" customHeight="1" thickBot="1" x14ac:dyDescent="0.4"/>
    <row r="4" spans="1:14" ht="14.5" customHeight="1" x14ac:dyDescent="0.35">
      <c r="A4" s="251" t="s">
        <v>215</v>
      </c>
      <c r="B4" s="252"/>
      <c r="C4" s="252"/>
      <c r="D4" s="252"/>
      <c r="E4" s="252"/>
      <c r="F4" s="252"/>
      <c r="G4" s="252"/>
      <c r="H4" s="252"/>
      <c r="I4" s="252"/>
      <c r="J4" s="252"/>
      <c r="K4" s="252"/>
      <c r="L4" s="252"/>
      <c r="M4" s="252"/>
      <c r="N4" s="253"/>
    </row>
    <row r="5" spans="1:14" ht="14.5" customHeight="1" x14ac:dyDescent="0.35">
      <c r="A5" s="254"/>
      <c r="B5" s="255"/>
      <c r="C5" s="255"/>
      <c r="D5" s="255"/>
      <c r="E5" s="255"/>
      <c r="F5" s="255"/>
      <c r="G5" s="255"/>
      <c r="H5" s="255"/>
      <c r="I5" s="255"/>
      <c r="J5" s="255"/>
      <c r="K5" s="255"/>
      <c r="L5" s="255"/>
      <c r="M5" s="255"/>
      <c r="N5" s="256"/>
    </row>
    <row r="6" spans="1:14" ht="14.5" customHeight="1" x14ac:dyDescent="0.35">
      <c r="A6" s="254"/>
      <c r="B6" s="255"/>
      <c r="C6" s="255"/>
      <c r="D6" s="255"/>
      <c r="E6" s="255"/>
      <c r="F6" s="255"/>
      <c r="G6" s="255"/>
      <c r="H6" s="255"/>
      <c r="I6" s="255"/>
      <c r="J6" s="255"/>
      <c r="K6" s="255"/>
      <c r="L6" s="255"/>
      <c r="M6" s="255"/>
      <c r="N6" s="256"/>
    </row>
    <row r="7" spans="1:14" ht="14.5" customHeight="1" x14ac:dyDescent="0.35">
      <c r="A7" s="254"/>
      <c r="B7" s="255"/>
      <c r="C7" s="255"/>
      <c r="D7" s="255"/>
      <c r="E7" s="255"/>
      <c r="F7" s="255"/>
      <c r="G7" s="255"/>
      <c r="H7" s="255"/>
      <c r="I7" s="255"/>
      <c r="J7" s="255"/>
      <c r="K7" s="255"/>
      <c r="L7" s="255"/>
      <c r="M7" s="255"/>
      <c r="N7" s="256"/>
    </row>
    <row r="8" spans="1:14" ht="14.5" customHeight="1" x14ac:dyDescent="0.35">
      <c r="A8" s="254"/>
      <c r="B8" s="255"/>
      <c r="C8" s="255"/>
      <c r="D8" s="255"/>
      <c r="E8" s="255"/>
      <c r="F8" s="255"/>
      <c r="G8" s="255"/>
      <c r="H8" s="255"/>
      <c r="I8" s="255"/>
      <c r="J8" s="255"/>
      <c r="K8" s="255"/>
      <c r="L8" s="255"/>
      <c r="M8" s="255"/>
      <c r="N8" s="256"/>
    </row>
    <row r="9" spans="1:14" ht="14.5" customHeight="1" x14ac:dyDescent="0.35">
      <c r="A9" s="254"/>
      <c r="B9" s="255"/>
      <c r="C9" s="255"/>
      <c r="D9" s="255"/>
      <c r="E9" s="255"/>
      <c r="F9" s="255"/>
      <c r="G9" s="255"/>
      <c r="H9" s="255"/>
      <c r="I9" s="255"/>
      <c r="J9" s="255"/>
      <c r="K9" s="255"/>
      <c r="L9" s="255"/>
      <c r="M9" s="255"/>
      <c r="N9" s="256"/>
    </row>
    <row r="10" spans="1:14" ht="14.5" customHeight="1" x14ac:dyDescent="0.35">
      <c r="A10" s="254"/>
      <c r="B10" s="255"/>
      <c r="C10" s="255"/>
      <c r="D10" s="255"/>
      <c r="E10" s="255"/>
      <c r="F10" s="255"/>
      <c r="G10" s="255"/>
      <c r="H10" s="255"/>
      <c r="I10" s="255"/>
      <c r="J10" s="255"/>
      <c r="K10" s="255"/>
      <c r="L10" s="255"/>
      <c r="M10" s="255"/>
      <c r="N10" s="256"/>
    </row>
    <row r="11" spans="1:14" ht="14.5" customHeight="1" x14ac:dyDescent="0.35">
      <c r="A11" s="254"/>
      <c r="B11" s="255"/>
      <c r="C11" s="255"/>
      <c r="D11" s="255"/>
      <c r="E11" s="255"/>
      <c r="F11" s="255"/>
      <c r="G11" s="255"/>
      <c r="H11" s="255"/>
      <c r="I11" s="255"/>
      <c r="J11" s="255"/>
      <c r="K11" s="255"/>
      <c r="L11" s="255"/>
      <c r="M11" s="255"/>
      <c r="N11" s="256"/>
    </row>
    <row r="12" spans="1:14" ht="14.5" customHeight="1" x14ac:dyDescent="0.35">
      <c r="A12" s="254"/>
      <c r="B12" s="255"/>
      <c r="C12" s="255"/>
      <c r="D12" s="255"/>
      <c r="E12" s="255"/>
      <c r="F12" s="255"/>
      <c r="G12" s="255"/>
      <c r="H12" s="255"/>
      <c r="I12" s="255"/>
      <c r="J12" s="255"/>
      <c r="K12" s="255"/>
      <c r="L12" s="255"/>
      <c r="M12" s="255"/>
      <c r="N12" s="256"/>
    </row>
    <row r="13" spans="1:14" ht="14.5" customHeight="1" x14ac:dyDescent="0.35">
      <c r="A13" s="254"/>
      <c r="B13" s="255"/>
      <c r="C13" s="255"/>
      <c r="D13" s="255"/>
      <c r="E13" s="255"/>
      <c r="F13" s="255"/>
      <c r="G13" s="255"/>
      <c r="H13" s="255"/>
      <c r="I13" s="255"/>
      <c r="J13" s="255"/>
      <c r="K13" s="255"/>
      <c r="L13" s="255"/>
      <c r="M13" s="255"/>
      <c r="N13" s="256"/>
    </row>
    <row r="14" spans="1:14" ht="14.5" customHeight="1" x14ac:dyDescent="0.35">
      <c r="A14" s="254"/>
      <c r="B14" s="255"/>
      <c r="C14" s="255"/>
      <c r="D14" s="255"/>
      <c r="E14" s="255"/>
      <c r="F14" s="255"/>
      <c r="G14" s="255"/>
      <c r="H14" s="255"/>
      <c r="I14" s="255"/>
      <c r="J14" s="255"/>
      <c r="K14" s="255"/>
      <c r="L14" s="255"/>
      <c r="M14" s="255"/>
      <c r="N14" s="256"/>
    </row>
    <row r="15" spans="1:14" ht="14.5" customHeight="1" x14ac:dyDescent="0.35">
      <c r="A15" s="254"/>
      <c r="B15" s="255"/>
      <c r="C15" s="255"/>
      <c r="D15" s="255"/>
      <c r="E15" s="255"/>
      <c r="F15" s="255"/>
      <c r="G15" s="255"/>
      <c r="H15" s="255"/>
      <c r="I15" s="255"/>
      <c r="J15" s="255"/>
      <c r="K15" s="255"/>
      <c r="L15" s="255"/>
      <c r="M15" s="255"/>
      <c r="N15" s="256"/>
    </row>
    <row r="16" spans="1:14" ht="14.5" customHeight="1" x14ac:dyDescent="0.35">
      <c r="A16" s="254"/>
      <c r="B16" s="255"/>
      <c r="C16" s="255"/>
      <c r="D16" s="255"/>
      <c r="E16" s="255"/>
      <c r="F16" s="255"/>
      <c r="G16" s="255"/>
      <c r="H16" s="255"/>
      <c r="I16" s="255"/>
      <c r="J16" s="255"/>
      <c r="K16" s="255"/>
      <c r="L16" s="255"/>
      <c r="M16" s="255"/>
      <c r="N16" s="256"/>
    </row>
    <row r="17" spans="1:14" ht="14.5" customHeight="1" x14ac:dyDescent="0.35">
      <c r="A17" s="254"/>
      <c r="B17" s="255"/>
      <c r="C17" s="255"/>
      <c r="D17" s="255"/>
      <c r="E17" s="255"/>
      <c r="F17" s="255"/>
      <c r="G17" s="255"/>
      <c r="H17" s="255"/>
      <c r="I17" s="255"/>
      <c r="J17" s="255"/>
      <c r="K17" s="255"/>
      <c r="L17" s="255"/>
      <c r="M17" s="255"/>
      <c r="N17" s="256"/>
    </row>
    <row r="18" spans="1:14" ht="14.5" customHeight="1" x14ac:dyDescent="0.35">
      <c r="A18" s="254"/>
      <c r="B18" s="255"/>
      <c r="C18" s="255"/>
      <c r="D18" s="255"/>
      <c r="E18" s="255"/>
      <c r="F18" s="255"/>
      <c r="G18" s="255"/>
      <c r="H18" s="255"/>
      <c r="I18" s="255"/>
      <c r="J18" s="255"/>
      <c r="K18" s="255"/>
      <c r="L18" s="255"/>
      <c r="M18" s="255"/>
      <c r="N18" s="256"/>
    </row>
    <row r="19" spans="1:14" ht="14.5" customHeight="1" x14ac:dyDescent="0.35">
      <c r="A19" s="254"/>
      <c r="B19" s="255"/>
      <c r="C19" s="255"/>
      <c r="D19" s="255"/>
      <c r="E19" s="255"/>
      <c r="F19" s="255"/>
      <c r="G19" s="255"/>
      <c r="H19" s="255"/>
      <c r="I19" s="255"/>
      <c r="J19" s="255"/>
      <c r="K19" s="255"/>
      <c r="L19" s="255"/>
      <c r="M19" s="255"/>
      <c r="N19" s="256"/>
    </row>
    <row r="20" spans="1:14" ht="14.5" customHeight="1" x14ac:dyDescent="0.35">
      <c r="A20" s="254"/>
      <c r="B20" s="255"/>
      <c r="C20" s="255"/>
      <c r="D20" s="255"/>
      <c r="E20" s="255"/>
      <c r="F20" s="255"/>
      <c r="G20" s="255"/>
      <c r="H20" s="255"/>
      <c r="I20" s="255"/>
      <c r="J20" s="255"/>
      <c r="K20" s="255"/>
      <c r="L20" s="255"/>
      <c r="M20" s="255"/>
      <c r="N20" s="256"/>
    </row>
    <row r="21" spans="1:14" ht="14.5" customHeight="1" x14ac:dyDescent="0.35">
      <c r="A21" s="254"/>
      <c r="B21" s="255"/>
      <c r="C21" s="255"/>
      <c r="D21" s="255"/>
      <c r="E21" s="255"/>
      <c r="F21" s="255"/>
      <c r="G21" s="255"/>
      <c r="H21" s="255"/>
      <c r="I21" s="255"/>
      <c r="J21" s="255"/>
      <c r="K21" s="255"/>
      <c r="L21" s="255"/>
      <c r="M21" s="255"/>
      <c r="N21" s="256"/>
    </row>
    <row r="22" spans="1:14" ht="14.5" customHeight="1" x14ac:dyDescent="0.35">
      <c r="A22" s="254"/>
      <c r="B22" s="255"/>
      <c r="C22" s="255"/>
      <c r="D22" s="255"/>
      <c r="E22" s="255"/>
      <c r="F22" s="255"/>
      <c r="G22" s="255"/>
      <c r="H22" s="255"/>
      <c r="I22" s="255"/>
      <c r="J22" s="255"/>
      <c r="K22" s="255"/>
      <c r="L22" s="255"/>
      <c r="M22" s="255"/>
      <c r="N22" s="256"/>
    </row>
    <row r="23" spans="1:14" ht="15" customHeight="1" x14ac:dyDescent="0.35">
      <c r="A23" s="254"/>
      <c r="B23" s="255"/>
      <c r="C23" s="255"/>
      <c r="D23" s="255"/>
      <c r="E23" s="255"/>
      <c r="F23" s="255"/>
      <c r="G23" s="255"/>
      <c r="H23" s="255"/>
      <c r="I23" s="255"/>
      <c r="J23" s="255"/>
      <c r="K23" s="255"/>
      <c r="L23" s="255"/>
      <c r="M23" s="255"/>
      <c r="N23" s="256"/>
    </row>
    <row r="24" spans="1:14" x14ac:dyDescent="0.35">
      <c r="A24" s="254"/>
      <c r="B24" s="255"/>
      <c r="C24" s="255"/>
      <c r="D24" s="255"/>
      <c r="E24" s="255"/>
      <c r="F24" s="255"/>
      <c r="G24" s="255"/>
      <c r="H24" s="255"/>
      <c r="I24" s="255"/>
      <c r="J24" s="255"/>
      <c r="K24" s="255"/>
      <c r="L24" s="255"/>
      <c r="M24" s="255"/>
      <c r="N24" s="256"/>
    </row>
    <row r="25" spans="1:14" x14ac:dyDescent="0.35">
      <c r="A25" s="254"/>
      <c r="B25" s="255"/>
      <c r="C25" s="255"/>
      <c r="D25" s="255"/>
      <c r="E25" s="255"/>
      <c r="F25" s="255"/>
      <c r="G25" s="255"/>
      <c r="H25" s="255"/>
      <c r="I25" s="255"/>
      <c r="J25" s="255"/>
      <c r="K25" s="255"/>
      <c r="L25" s="255"/>
      <c r="M25" s="255"/>
      <c r="N25" s="256"/>
    </row>
    <row r="26" spans="1:14" x14ac:dyDescent="0.35">
      <c r="A26" s="254"/>
      <c r="B26" s="255"/>
      <c r="C26" s="255"/>
      <c r="D26" s="255"/>
      <c r="E26" s="255"/>
      <c r="F26" s="255"/>
      <c r="G26" s="255"/>
      <c r="H26" s="255"/>
      <c r="I26" s="255"/>
      <c r="J26" s="255"/>
      <c r="K26" s="255"/>
      <c r="L26" s="255"/>
      <c r="M26" s="255"/>
      <c r="N26" s="256"/>
    </row>
    <row r="27" spans="1:14" x14ac:dyDescent="0.35">
      <c r="A27" s="254"/>
      <c r="B27" s="255"/>
      <c r="C27" s="255"/>
      <c r="D27" s="255"/>
      <c r="E27" s="255"/>
      <c r="F27" s="255"/>
      <c r="G27" s="255"/>
      <c r="H27" s="255"/>
      <c r="I27" s="255"/>
      <c r="J27" s="255"/>
      <c r="K27" s="255"/>
      <c r="L27" s="255"/>
      <c r="M27" s="255"/>
      <c r="N27" s="256"/>
    </row>
    <row r="28" spans="1:14" x14ac:dyDescent="0.35">
      <c r="A28" s="254"/>
      <c r="B28" s="255"/>
      <c r="C28" s="255"/>
      <c r="D28" s="255"/>
      <c r="E28" s="255"/>
      <c r="F28" s="255"/>
      <c r="G28" s="255"/>
      <c r="H28" s="255"/>
      <c r="I28" s="255"/>
      <c r="J28" s="255"/>
      <c r="K28" s="255"/>
      <c r="L28" s="255"/>
      <c r="M28" s="255"/>
      <c r="N28" s="256"/>
    </row>
    <row r="29" spans="1:14" x14ac:dyDescent="0.35">
      <c r="A29" s="254"/>
      <c r="B29" s="255"/>
      <c r="C29" s="255"/>
      <c r="D29" s="255"/>
      <c r="E29" s="255"/>
      <c r="F29" s="255"/>
      <c r="G29" s="255"/>
      <c r="H29" s="255"/>
      <c r="I29" s="255"/>
      <c r="J29" s="255"/>
      <c r="K29" s="255"/>
      <c r="L29" s="255"/>
      <c r="M29" s="255"/>
      <c r="N29" s="256"/>
    </row>
    <row r="30" spans="1:14" x14ac:dyDescent="0.35">
      <c r="A30" s="254"/>
      <c r="B30" s="255"/>
      <c r="C30" s="255"/>
      <c r="D30" s="255"/>
      <c r="E30" s="255"/>
      <c r="F30" s="255"/>
      <c r="G30" s="255"/>
      <c r="H30" s="255"/>
      <c r="I30" s="255"/>
      <c r="J30" s="255"/>
      <c r="K30" s="255"/>
      <c r="L30" s="255"/>
      <c r="M30" s="255"/>
      <c r="N30" s="256"/>
    </row>
    <row r="31" spans="1:14" x14ac:dyDescent="0.35">
      <c r="A31" s="254"/>
      <c r="B31" s="255"/>
      <c r="C31" s="255"/>
      <c r="D31" s="255"/>
      <c r="E31" s="255"/>
      <c r="F31" s="255"/>
      <c r="G31" s="255"/>
      <c r="H31" s="255"/>
      <c r="I31" s="255"/>
      <c r="J31" s="255"/>
      <c r="K31" s="255"/>
      <c r="L31" s="255"/>
      <c r="M31" s="255"/>
      <c r="N31" s="256"/>
    </row>
    <row r="32" spans="1:14" x14ac:dyDescent="0.35">
      <c r="A32" s="254"/>
      <c r="B32" s="255"/>
      <c r="C32" s="255"/>
      <c r="D32" s="255"/>
      <c r="E32" s="255"/>
      <c r="F32" s="255"/>
      <c r="G32" s="255"/>
      <c r="H32" s="255"/>
      <c r="I32" s="255"/>
      <c r="J32" s="255"/>
      <c r="K32" s="255"/>
      <c r="L32" s="255"/>
      <c r="M32" s="255"/>
      <c r="N32" s="256"/>
    </row>
    <row r="33" spans="1:14" x14ac:dyDescent="0.35">
      <c r="A33" s="254"/>
      <c r="B33" s="255"/>
      <c r="C33" s="255"/>
      <c r="D33" s="255"/>
      <c r="E33" s="255"/>
      <c r="F33" s="255"/>
      <c r="G33" s="255"/>
      <c r="H33" s="255"/>
      <c r="I33" s="255"/>
      <c r="J33" s="255"/>
      <c r="K33" s="255"/>
      <c r="L33" s="255"/>
      <c r="M33" s="255"/>
      <c r="N33" s="256"/>
    </row>
    <row r="34" spans="1:14" x14ac:dyDescent="0.35">
      <c r="A34" s="254"/>
      <c r="B34" s="255"/>
      <c r="C34" s="255"/>
      <c r="D34" s="255"/>
      <c r="E34" s="255"/>
      <c r="F34" s="255"/>
      <c r="G34" s="255"/>
      <c r="H34" s="255"/>
      <c r="I34" s="255"/>
      <c r="J34" s="255"/>
      <c r="K34" s="255"/>
      <c r="L34" s="255"/>
      <c r="M34" s="255"/>
      <c r="N34" s="256"/>
    </row>
    <row r="35" spans="1:14" x14ac:dyDescent="0.35">
      <c r="A35" s="254"/>
      <c r="B35" s="255"/>
      <c r="C35" s="255"/>
      <c r="D35" s="255"/>
      <c r="E35" s="255"/>
      <c r="F35" s="255"/>
      <c r="G35" s="255"/>
      <c r="H35" s="255"/>
      <c r="I35" s="255"/>
      <c r="J35" s="255"/>
      <c r="K35" s="255"/>
      <c r="L35" s="255"/>
      <c r="M35" s="255"/>
      <c r="N35" s="256"/>
    </row>
    <row r="36" spans="1:14" x14ac:dyDescent="0.35">
      <c r="A36" s="254"/>
      <c r="B36" s="255"/>
      <c r="C36" s="255"/>
      <c r="D36" s="255"/>
      <c r="E36" s="255"/>
      <c r="F36" s="255"/>
      <c r="G36" s="255"/>
      <c r="H36" s="255"/>
      <c r="I36" s="255"/>
      <c r="J36" s="255"/>
      <c r="K36" s="255"/>
      <c r="L36" s="255"/>
      <c r="M36" s="255"/>
      <c r="N36" s="256"/>
    </row>
    <row r="37" spans="1:14" x14ac:dyDescent="0.35">
      <c r="A37" s="254"/>
      <c r="B37" s="255"/>
      <c r="C37" s="255"/>
      <c r="D37" s="255"/>
      <c r="E37" s="255"/>
      <c r="F37" s="255"/>
      <c r="G37" s="255"/>
      <c r="H37" s="255"/>
      <c r="I37" s="255"/>
      <c r="J37" s="255"/>
      <c r="K37" s="255"/>
      <c r="L37" s="255"/>
      <c r="M37" s="255"/>
      <c r="N37" s="256"/>
    </row>
    <row r="38" spans="1:14" ht="15" thickBot="1" x14ac:dyDescent="0.4">
      <c r="A38" s="257"/>
      <c r="B38" s="258"/>
      <c r="C38" s="258"/>
      <c r="D38" s="258"/>
      <c r="E38" s="258"/>
      <c r="F38" s="258"/>
      <c r="G38" s="258"/>
      <c r="H38" s="258"/>
      <c r="I38" s="258"/>
      <c r="J38" s="258"/>
      <c r="K38" s="258"/>
      <c r="L38" s="258"/>
      <c r="M38" s="258"/>
      <c r="N38" s="259"/>
    </row>
  </sheetData>
  <mergeCells count="2">
    <mergeCell ref="A1:N1"/>
    <mergeCell ref="A4:N3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zoomScale="90" zoomScaleNormal="90" workbookViewId="0">
      <selection sqref="A1:N1"/>
    </sheetView>
  </sheetViews>
  <sheetFormatPr defaultRowHeight="14.5" x14ac:dyDescent="0.35"/>
  <cols>
    <col min="1" max="1" width="21.54296875" customWidth="1"/>
    <col min="2" max="2" width="20.1796875" customWidth="1"/>
    <col min="3" max="3" width="18" customWidth="1"/>
    <col min="4" max="4" width="19.26953125" customWidth="1"/>
    <col min="5" max="5" width="13.81640625" customWidth="1"/>
    <col min="6" max="6" width="12.26953125" customWidth="1"/>
  </cols>
  <sheetData>
    <row r="1" spans="1:14" s="132" customFormat="1" ht="45" customHeight="1" x14ac:dyDescent="0.35">
      <c r="A1" s="247" t="s">
        <v>22</v>
      </c>
      <c r="B1" s="248"/>
      <c r="C1" s="248"/>
      <c r="D1" s="248"/>
      <c r="E1" s="248"/>
      <c r="F1" s="248"/>
      <c r="G1" s="248"/>
      <c r="H1" s="248"/>
      <c r="I1" s="248"/>
      <c r="J1" s="248"/>
      <c r="K1" s="248"/>
      <c r="L1" s="248"/>
      <c r="M1" s="248"/>
      <c r="N1" s="248"/>
    </row>
    <row r="2" spans="1:14" ht="48" customHeight="1" x14ac:dyDescent="0.35"/>
    <row r="3" spans="1:14" ht="15" thickBot="1" x14ac:dyDescent="0.4"/>
    <row r="4" spans="1:14" ht="14.5" customHeight="1" x14ac:dyDescent="0.35">
      <c r="A4" s="251" t="s">
        <v>216</v>
      </c>
      <c r="B4" s="252"/>
      <c r="C4" s="252"/>
      <c r="D4" s="252"/>
      <c r="E4" s="252"/>
      <c r="F4" s="252"/>
      <c r="G4" s="252"/>
      <c r="H4" s="252"/>
      <c r="I4" s="252"/>
      <c r="J4" s="252"/>
      <c r="K4" s="252"/>
      <c r="L4" s="252"/>
      <c r="M4" s="252"/>
      <c r="N4" s="253"/>
    </row>
    <row r="5" spans="1:14" ht="14.5" customHeight="1" x14ac:dyDescent="0.35">
      <c r="A5" s="254"/>
      <c r="B5" s="255"/>
      <c r="C5" s="255"/>
      <c r="D5" s="255"/>
      <c r="E5" s="255"/>
      <c r="F5" s="255"/>
      <c r="G5" s="255"/>
      <c r="H5" s="255"/>
      <c r="I5" s="255"/>
      <c r="J5" s="255"/>
      <c r="K5" s="255"/>
      <c r="L5" s="255"/>
      <c r="M5" s="255"/>
      <c r="N5" s="256"/>
    </row>
    <row r="6" spans="1:14" ht="14.5" customHeight="1" x14ac:dyDescent="0.35">
      <c r="A6" s="254"/>
      <c r="B6" s="255"/>
      <c r="C6" s="255"/>
      <c r="D6" s="255"/>
      <c r="E6" s="255"/>
      <c r="F6" s="255"/>
      <c r="G6" s="255"/>
      <c r="H6" s="255"/>
      <c r="I6" s="255"/>
      <c r="J6" s="255"/>
      <c r="K6" s="255"/>
      <c r="L6" s="255"/>
      <c r="M6" s="255"/>
      <c r="N6" s="256"/>
    </row>
    <row r="7" spans="1:14" ht="14.5" customHeight="1" x14ac:dyDescent="0.35">
      <c r="A7" s="254"/>
      <c r="B7" s="255"/>
      <c r="C7" s="255"/>
      <c r="D7" s="255"/>
      <c r="E7" s="255"/>
      <c r="F7" s="255"/>
      <c r="G7" s="255"/>
      <c r="H7" s="255"/>
      <c r="I7" s="255"/>
      <c r="J7" s="255"/>
      <c r="K7" s="255"/>
      <c r="L7" s="255"/>
      <c r="M7" s="255"/>
      <c r="N7" s="256"/>
    </row>
    <row r="8" spans="1:14" ht="14.5" customHeight="1" x14ac:dyDescent="0.35">
      <c r="A8" s="254"/>
      <c r="B8" s="255"/>
      <c r="C8" s="255"/>
      <c r="D8" s="255"/>
      <c r="E8" s="255"/>
      <c r="F8" s="255"/>
      <c r="G8" s="255"/>
      <c r="H8" s="255"/>
      <c r="I8" s="255"/>
      <c r="J8" s="255"/>
      <c r="K8" s="255"/>
      <c r="L8" s="255"/>
      <c r="M8" s="255"/>
      <c r="N8" s="256"/>
    </row>
    <row r="9" spans="1:14" ht="14.5" customHeight="1" x14ac:dyDescent="0.35">
      <c r="A9" s="254"/>
      <c r="B9" s="255"/>
      <c r="C9" s="255"/>
      <c r="D9" s="255"/>
      <c r="E9" s="255"/>
      <c r="F9" s="255"/>
      <c r="G9" s="255"/>
      <c r="H9" s="255"/>
      <c r="I9" s="255"/>
      <c r="J9" s="255"/>
      <c r="K9" s="255"/>
      <c r="L9" s="255"/>
      <c r="M9" s="255"/>
      <c r="N9" s="256"/>
    </row>
    <row r="10" spans="1:14" ht="14.5" customHeight="1" x14ac:dyDescent="0.35">
      <c r="A10" s="254"/>
      <c r="B10" s="255"/>
      <c r="C10" s="255"/>
      <c r="D10" s="255"/>
      <c r="E10" s="255"/>
      <c r="F10" s="255"/>
      <c r="G10" s="255"/>
      <c r="H10" s="255"/>
      <c r="I10" s="255"/>
      <c r="J10" s="255"/>
      <c r="K10" s="255"/>
      <c r="L10" s="255"/>
      <c r="M10" s="255"/>
      <c r="N10" s="256"/>
    </row>
    <row r="11" spans="1:14" ht="14.5" customHeight="1" x14ac:dyDescent="0.35">
      <c r="A11" s="254"/>
      <c r="B11" s="255"/>
      <c r="C11" s="255"/>
      <c r="D11" s="255"/>
      <c r="E11" s="255"/>
      <c r="F11" s="255"/>
      <c r="G11" s="255"/>
      <c r="H11" s="255"/>
      <c r="I11" s="255"/>
      <c r="J11" s="255"/>
      <c r="K11" s="255"/>
      <c r="L11" s="255"/>
      <c r="M11" s="255"/>
      <c r="N11" s="256"/>
    </row>
    <row r="12" spans="1:14" ht="14.5" customHeight="1" x14ac:dyDescent="0.35">
      <c r="A12" s="254"/>
      <c r="B12" s="255"/>
      <c r="C12" s="255"/>
      <c r="D12" s="255"/>
      <c r="E12" s="255"/>
      <c r="F12" s="255"/>
      <c r="G12" s="255"/>
      <c r="H12" s="255"/>
      <c r="I12" s="255"/>
      <c r="J12" s="255"/>
      <c r="K12" s="255"/>
      <c r="L12" s="255"/>
      <c r="M12" s="255"/>
      <c r="N12" s="256"/>
    </row>
    <row r="13" spans="1:14" ht="14.5" customHeight="1" x14ac:dyDescent="0.35">
      <c r="A13" s="254"/>
      <c r="B13" s="255"/>
      <c r="C13" s="255"/>
      <c r="D13" s="255"/>
      <c r="E13" s="255"/>
      <c r="F13" s="255"/>
      <c r="G13" s="255"/>
      <c r="H13" s="255"/>
      <c r="I13" s="255"/>
      <c r="J13" s="255"/>
      <c r="K13" s="255"/>
      <c r="L13" s="255"/>
      <c r="M13" s="255"/>
      <c r="N13" s="256"/>
    </row>
    <row r="14" spans="1:14" ht="14.5" customHeight="1" x14ac:dyDescent="0.35">
      <c r="A14" s="254"/>
      <c r="B14" s="255"/>
      <c r="C14" s="255"/>
      <c r="D14" s="255"/>
      <c r="E14" s="255"/>
      <c r="F14" s="255"/>
      <c r="G14" s="255"/>
      <c r="H14" s="255"/>
      <c r="I14" s="255"/>
      <c r="J14" s="255"/>
      <c r="K14" s="255"/>
      <c r="L14" s="255"/>
      <c r="M14" s="255"/>
      <c r="N14" s="256"/>
    </row>
    <row r="15" spans="1:14" ht="14.5" customHeight="1" x14ac:dyDescent="0.35">
      <c r="A15" s="254"/>
      <c r="B15" s="255"/>
      <c r="C15" s="255"/>
      <c r="D15" s="255"/>
      <c r="E15" s="255"/>
      <c r="F15" s="255"/>
      <c r="G15" s="255"/>
      <c r="H15" s="255"/>
      <c r="I15" s="255"/>
      <c r="J15" s="255"/>
      <c r="K15" s="255"/>
      <c r="L15" s="255"/>
      <c r="M15" s="255"/>
      <c r="N15" s="256"/>
    </row>
    <row r="16" spans="1:14" ht="14.5" customHeight="1" x14ac:dyDescent="0.35">
      <c r="A16" s="254"/>
      <c r="B16" s="255"/>
      <c r="C16" s="255"/>
      <c r="D16" s="255"/>
      <c r="E16" s="255"/>
      <c r="F16" s="255"/>
      <c r="G16" s="255"/>
      <c r="H16" s="255"/>
      <c r="I16" s="255"/>
      <c r="J16" s="255"/>
      <c r="K16" s="255"/>
      <c r="L16" s="255"/>
      <c r="M16" s="255"/>
      <c r="N16" s="256"/>
    </row>
    <row r="17" spans="1:14" ht="14.5" customHeight="1" x14ac:dyDescent="0.35">
      <c r="A17" s="254"/>
      <c r="B17" s="255"/>
      <c r="C17" s="255"/>
      <c r="D17" s="255"/>
      <c r="E17" s="255"/>
      <c r="F17" s="255"/>
      <c r="G17" s="255"/>
      <c r="H17" s="255"/>
      <c r="I17" s="255"/>
      <c r="J17" s="255"/>
      <c r="K17" s="255"/>
      <c r="L17" s="255"/>
      <c r="M17" s="255"/>
      <c r="N17" s="256"/>
    </row>
    <row r="18" spans="1:14" ht="14.5" customHeight="1" x14ac:dyDescent="0.35">
      <c r="A18" s="254"/>
      <c r="B18" s="255"/>
      <c r="C18" s="255"/>
      <c r="D18" s="255"/>
      <c r="E18" s="255"/>
      <c r="F18" s="255"/>
      <c r="G18" s="255"/>
      <c r="H18" s="255"/>
      <c r="I18" s="255"/>
      <c r="J18" s="255"/>
      <c r="K18" s="255"/>
      <c r="L18" s="255"/>
      <c r="M18" s="255"/>
      <c r="N18" s="256"/>
    </row>
    <row r="19" spans="1:14" ht="14.5" customHeight="1" x14ac:dyDescent="0.35">
      <c r="A19" s="254"/>
      <c r="B19" s="255"/>
      <c r="C19" s="255"/>
      <c r="D19" s="255"/>
      <c r="E19" s="255"/>
      <c r="F19" s="255"/>
      <c r="G19" s="255"/>
      <c r="H19" s="255"/>
      <c r="I19" s="255"/>
      <c r="J19" s="255"/>
      <c r="K19" s="255"/>
      <c r="L19" s="255"/>
      <c r="M19" s="255"/>
      <c r="N19" s="256"/>
    </row>
    <row r="20" spans="1:14" ht="14.5" customHeight="1" x14ac:dyDescent="0.35">
      <c r="A20" s="254"/>
      <c r="B20" s="255"/>
      <c r="C20" s="255"/>
      <c r="D20" s="255"/>
      <c r="E20" s="255"/>
      <c r="F20" s="255"/>
      <c r="G20" s="255"/>
      <c r="H20" s="255"/>
      <c r="I20" s="255"/>
      <c r="J20" s="255"/>
      <c r="K20" s="255"/>
      <c r="L20" s="255"/>
      <c r="M20" s="255"/>
      <c r="N20" s="256"/>
    </row>
    <row r="21" spans="1:14" ht="14.5" customHeight="1" x14ac:dyDescent="0.35">
      <c r="A21" s="254"/>
      <c r="B21" s="255"/>
      <c r="C21" s="255"/>
      <c r="D21" s="255"/>
      <c r="E21" s="255"/>
      <c r="F21" s="255"/>
      <c r="G21" s="255"/>
      <c r="H21" s="255"/>
      <c r="I21" s="255"/>
      <c r="J21" s="255"/>
      <c r="K21" s="255"/>
      <c r="L21" s="255"/>
      <c r="M21" s="255"/>
      <c r="N21" s="256"/>
    </row>
    <row r="22" spans="1:14" ht="14.5" customHeight="1" x14ac:dyDescent="0.35">
      <c r="A22" s="254"/>
      <c r="B22" s="255"/>
      <c r="C22" s="255"/>
      <c r="D22" s="255"/>
      <c r="E22" s="255"/>
      <c r="F22" s="255"/>
      <c r="G22" s="255"/>
      <c r="H22" s="255"/>
      <c r="I22" s="255"/>
      <c r="J22" s="255"/>
      <c r="K22" s="255"/>
      <c r="L22" s="255"/>
      <c r="M22" s="255"/>
      <c r="N22" s="256"/>
    </row>
    <row r="23" spans="1:14" ht="15" customHeight="1" x14ac:dyDescent="0.35">
      <c r="A23" s="254"/>
      <c r="B23" s="255"/>
      <c r="C23" s="255"/>
      <c r="D23" s="255"/>
      <c r="E23" s="255"/>
      <c r="F23" s="255"/>
      <c r="G23" s="255"/>
      <c r="H23" s="255"/>
      <c r="I23" s="255"/>
      <c r="J23" s="255"/>
      <c r="K23" s="255"/>
      <c r="L23" s="255"/>
      <c r="M23" s="255"/>
      <c r="N23" s="256"/>
    </row>
    <row r="24" spans="1:14" ht="14.5" customHeight="1" x14ac:dyDescent="0.35">
      <c r="A24" s="254"/>
      <c r="B24" s="255"/>
      <c r="C24" s="255"/>
      <c r="D24" s="255"/>
      <c r="E24" s="255"/>
      <c r="F24" s="255"/>
      <c r="G24" s="255"/>
      <c r="H24" s="255"/>
      <c r="I24" s="255"/>
      <c r="J24" s="255"/>
      <c r="K24" s="255"/>
      <c r="L24" s="255"/>
      <c r="M24" s="255"/>
      <c r="N24" s="256"/>
    </row>
    <row r="25" spans="1:14" ht="14.5" customHeight="1" x14ac:dyDescent="0.35">
      <c r="A25" s="254"/>
      <c r="B25" s="255"/>
      <c r="C25" s="255"/>
      <c r="D25" s="255"/>
      <c r="E25" s="255"/>
      <c r="F25" s="255"/>
      <c r="G25" s="255"/>
      <c r="H25" s="255"/>
      <c r="I25" s="255"/>
      <c r="J25" s="255"/>
      <c r="K25" s="255"/>
      <c r="L25" s="255"/>
      <c r="M25" s="255"/>
      <c r="N25" s="256"/>
    </row>
    <row r="26" spans="1:14" ht="14.5" customHeight="1" x14ac:dyDescent="0.35">
      <c r="A26" s="254"/>
      <c r="B26" s="255"/>
      <c r="C26" s="255"/>
      <c r="D26" s="255"/>
      <c r="E26" s="255"/>
      <c r="F26" s="255"/>
      <c r="G26" s="255"/>
      <c r="H26" s="255"/>
      <c r="I26" s="255"/>
      <c r="J26" s="255"/>
      <c r="K26" s="255"/>
      <c r="L26" s="255"/>
      <c r="M26" s="255"/>
      <c r="N26" s="256"/>
    </row>
    <row r="27" spans="1:14" ht="14.5" customHeight="1" x14ac:dyDescent="0.35">
      <c r="A27" s="254"/>
      <c r="B27" s="255"/>
      <c r="C27" s="255"/>
      <c r="D27" s="255"/>
      <c r="E27" s="255"/>
      <c r="F27" s="255"/>
      <c r="G27" s="255"/>
      <c r="H27" s="255"/>
      <c r="I27" s="255"/>
      <c r="J27" s="255"/>
      <c r="K27" s="255"/>
      <c r="L27" s="255"/>
      <c r="M27" s="255"/>
      <c r="N27" s="256"/>
    </row>
    <row r="28" spans="1:14" ht="14.5" customHeight="1" x14ac:dyDescent="0.35">
      <c r="A28" s="254"/>
      <c r="B28" s="255"/>
      <c r="C28" s="255"/>
      <c r="D28" s="255"/>
      <c r="E28" s="255"/>
      <c r="F28" s="255"/>
      <c r="G28" s="255"/>
      <c r="H28" s="255"/>
      <c r="I28" s="255"/>
      <c r="J28" s="255"/>
      <c r="K28" s="255"/>
      <c r="L28" s="255"/>
      <c r="M28" s="255"/>
      <c r="N28" s="256"/>
    </row>
    <row r="29" spans="1:14" ht="14.5" customHeight="1" x14ac:dyDescent="0.35">
      <c r="A29" s="254"/>
      <c r="B29" s="255"/>
      <c r="C29" s="255"/>
      <c r="D29" s="255"/>
      <c r="E29" s="255"/>
      <c r="F29" s="255"/>
      <c r="G29" s="255"/>
      <c r="H29" s="255"/>
      <c r="I29" s="255"/>
      <c r="J29" s="255"/>
      <c r="K29" s="255"/>
      <c r="L29" s="255"/>
      <c r="M29" s="255"/>
      <c r="N29" s="256"/>
    </row>
    <row r="30" spans="1:14" ht="14.5" customHeight="1" x14ac:dyDescent="0.35">
      <c r="A30" s="254"/>
      <c r="B30" s="255"/>
      <c r="C30" s="255"/>
      <c r="D30" s="255"/>
      <c r="E30" s="255"/>
      <c r="F30" s="255"/>
      <c r="G30" s="255"/>
      <c r="H30" s="255"/>
      <c r="I30" s="255"/>
      <c r="J30" s="255"/>
      <c r="K30" s="255"/>
      <c r="L30" s="255"/>
      <c r="M30" s="255"/>
      <c r="N30" s="256"/>
    </row>
    <row r="31" spans="1:14" ht="14.5" customHeight="1" x14ac:dyDescent="0.35">
      <c r="A31" s="254"/>
      <c r="B31" s="255"/>
      <c r="C31" s="255"/>
      <c r="D31" s="255"/>
      <c r="E31" s="255"/>
      <c r="F31" s="255"/>
      <c r="G31" s="255"/>
      <c r="H31" s="255"/>
      <c r="I31" s="255"/>
      <c r="J31" s="255"/>
      <c r="K31" s="255"/>
      <c r="L31" s="255"/>
      <c r="M31" s="255"/>
      <c r="N31" s="256"/>
    </row>
    <row r="32" spans="1:14" ht="15" customHeight="1" thickBot="1" x14ac:dyDescent="0.4">
      <c r="A32" s="257"/>
      <c r="B32" s="258"/>
      <c r="C32" s="258"/>
      <c r="D32" s="258"/>
      <c r="E32" s="258"/>
      <c r="F32" s="258"/>
      <c r="G32" s="258"/>
      <c r="H32" s="258"/>
      <c r="I32" s="258"/>
      <c r="J32" s="258"/>
      <c r="K32" s="258"/>
      <c r="L32" s="258"/>
      <c r="M32" s="258"/>
      <c r="N32" s="259"/>
    </row>
  </sheetData>
  <mergeCells count="2">
    <mergeCell ref="A1:N1"/>
    <mergeCell ref="A4:N3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20"/>
  <sheetViews>
    <sheetView showGridLines="0" zoomScaleNormal="100" workbookViewId="0">
      <selection activeCell="G5" sqref="G5"/>
    </sheetView>
  </sheetViews>
  <sheetFormatPr defaultColWidth="8.81640625" defaultRowHeight="14.5" x14ac:dyDescent="0.35"/>
  <cols>
    <col min="1" max="1" width="3.26953125" style="30" customWidth="1"/>
    <col min="2" max="2" width="17.7265625" style="30" customWidth="1"/>
    <col min="3" max="3" width="12.7265625" style="30" customWidth="1"/>
    <col min="4" max="4" width="11.453125" style="30" customWidth="1"/>
    <col min="5" max="5" width="14" style="30" customWidth="1"/>
    <col min="6" max="6" width="2.81640625" style="31" customWidth="1"/>
    <col min="7" max="7" width="11.54296875" style="30" customWidth="1"/>
    <col min="8" max="8" width="14.81640625" style="30" customWidth="1"/>
    <col min="9" max="9" width="13.26953125" style="30" customWidth="1"/>
    <col min="10" max="10" width="3.453125" style="31" customWidth="1"/>
    <col min="11" max="11" width="11.7265625" style="30" customWidth="1"/>
    <col min="12" max="12" width="12.453125" style="30" customWidth="1"/>
    <col min="13" max="13" width="14.7265625" style="30" customWidth="1"/>
    <col min="14" max="16384" width="8.81640625" style="30"/>
  </cols>
  <sheetData>
    <row r="1" spans="2:18" ht="15" thickBot="1" x14ac:dyDescent="0.4"/>
    <row r="2" spans="2:18" ht="14.5" customHeight="1" x14ac:dyDescent="0.35">
      <c r="B2" s="261" t="s">
        <v>34</v>
      </c>
      <c r="C2" s="263" t="s">
        <v>27</v>
      </c>
      <c r="D2" s="264"/>
      <c r="E2" s="265"/>
      <c r="F2" s="32"/>
      <c r="G2" s="266" t="s">
        <v>28</v>
      </c>
      <c r="H2" s="267"/>
      <c r="I2" s="268"/>
      <c r="J2" s="32"/>
      <c r="K2" s="275" t="s">
        <v>29</v>
      </c>
      <c r="L2" s="264"/>
      <c r="M2" s="265"/>
    </row>
    <row r="3" spans="2:18" ht="29" x14ac:dyDescent="0.35">
      <c r="B3" s="262"/>
      <c r="C3" s="33" t="s">
        <v>31</v>
      </c>
      <c r="D3" s="33" t="s">
        <v>30</v>
      </c>
      <c r="E3" s="34" t="s">
        <v>32</v>
      </c>
      <c r="F3" s="35"/>
      <c r="G3" s="36" t="s">
        <v>31</v>
      </c>
      <c r="H3" s="37" t="s">
        <v>30</v>
      </c>
      <c r="I3" s="38" t="s">
        <v>35</v>
      </c>
      <c r="J3" s="35"/>
      <c r="K3" s="39" t="s">
        <v>31</v>
      </c>
      <c r="L3" s="40" t="s">
        <v>30</v>
      </c>
      <c r="M3" s="34" t="s">
        <v>35</v>
      </c>
      <c r="R3" s="82">
        <v>1</v>
      </c>
    </row>
    <row r="4" spans="2:18" x14ac:dyDescent="0.35">
      <c r="B4" s="41" t="s">
        <v>19</v>
      </c>
      <c r="C4" s="42" t="e">
        <f>COUNTIF('Application Security'!#REF!,"Compliant-High")</f>
        <v>#REF!</v>
      </c>
      <c r="D4" s="42" t="e">
        <f>COUNTIF('Application Security'!#REF!,"Compliant-Medium")</f>
        <v>#REF!</v>
      </c>
      <c r="E4" s="43">
        <v>0</v>
      </c>
      <c r="F4" s="44"/>
      <c r="G4" s="45" t="e">
        <f>COUNTIF('Infra Security'!#REF!,"Compliant-High")</f>
        <v>#REF!</v>
      </c>
      <c r="H4" s="42" t="e">
        <f>COUNTIF('Infra Security'!#REF!,"Compliant-Medium")</f>
        <v>#REF!</v>
      </c>
      <c r="I4" s="43">
        <v>0</v>
      </c>
      <c r="J4" s="44"/>
      <c r="K4" s="45" t="e">
        <f>COUNTIF('Data Security'!#REF!,"Compliant-High")</f>
        <v>#REF!</v>
      </c>
      <c r="L4" s="42" t="e">
        <f>COUNTIF('Data Security'!#REF!,"Compliant-Medium")</f>
        <v>#REF!</v>
      </c>
      <c r="M4" s="46">
        <v>0</v>
      </c>
      <c r="R4" s="82">
        <v>2</v>
      </c>
    </row>
    <row r="5" spans="2:18" x14ac:dyDescent="0.35">
      <c r="B5" s="47" t="s">
        <v>20</v>
      </c>
      <c r="C5" s="42" t="e">
        <f>COUNTIF('Application Security'!#REF!,"Non Compliant-High")</f>
        <v>#REF!</v>
      </c>
      <c r="D5" s="42" t="e">
        <f>COUNTIF('Application Security'!#REF!,"Non Compliant-Medium")</f>
        <v>#REF!</v>
      </c>
      <c r="E5" s="48" t="e">
        <f>(C5*20+D5*15)</f>
        <v>#REF!</v>
      </c>
      <c r="F5" s="49"/>
      <c r="G5" s="45" t="e">
        <f>COUNTIF('Infra Security'!#REF!,"Non Compliant-High")</f>
        <v>#REF!</v>
      </c>
      <c r="H5" s="42" t="e">
        <f>COUNTIF('Infra Security'!#REF!,"Non Compliant-Medium")</f>
        <v>#REF!</v>
      </c>
      <c r="I5" s="43" t="e">
        <f>(G5*20+H5*15)</f>
        <v>#REF!</v>
      </c>
      <c r="J5" s="44"/>
      <c r="K5" s="45" t="e">
        <f>COUNTIF('Data Security'!#REF!,"Non Compliant-High")</f>
        <v>#REF!</v>
      </c>
      <c r="L5" s="42" t="e">
        <f>COUNTIF('Data Security'!#REF!,"Non Compliant-Medium")</f>
        <v>#REF!</v>
      </c>
      <c r="M5" s="46" t="e">
        <f>(K5*20+L5*15)</f>
        <v>#REF!</v>
      </c>
      <c r="R5" s="82">
        <v>3</v>
      </c>
    </row>
    <row r="6" spans="2:18" x14ac:dyDescent="0.35">
      <c r="B6" s="47" t="s">
        <v>21</v>
      </c>
      <c r="C6" s="42" t="e">
        <f>COUNTIF('Application Security'!#REF!,"Partial Compliant-High")</f>
        <v>#REF!</v>
      </c>
      <c r="D6" s="42" t="e">
        <f>COUNTIF('Application Security'!#REF!,"Partial Compliant-Medium")</f>
        <v>#REF!</v>
      </c>
      <c r="E6" s="48" t="e">
        <f>(C6*15+D6*15)</f>
        <v>#REF!</v>
      </c>
      <c r="F6" s="49"/>
      <c r="G6" s="45" t="e">
        <f>COUNTIF('Infra Security'!#REF!,"Partial Compliant-High")</f>
        <v>#REF!</v>
      </c>
      <c r="H6" s="42" t="e">
        <f>COUNTIF('Infra Security'!#REF!,"Partial Compliant-Medium")</f>
        <v>#REF!</v>
      </c>
      <c r="I6" s="43" t="e">
        <f>(G6*15+H6*15)</f>
        <v>#REF!</v>
      </c>
      <c r="J6" s="44"/>
      <c r="K6" s="45" t="e">
        <f>COUNTIF('Data Security'!#REF!,"Partial Compliant-High")</f>
        <v>#REF!</v>
      </c>
      <c r="L6" s="42" t="e">
        <f>COUNTIF('Data Security'!#REF!,"Partial Compliant-Medium")</f>
        <v>#REF!</v>
      </c>
      <c r="M6" s="46" t="e">
        <f>(K6*15+L6*15)</f>
        <v>#REF!</v>
      </c>
    </row>
    <row r="7" spans="2:18" ht="15" thickBot="1" x14ac:dyDescent="0.4">
      <c r="B7" s="50" t="s">
        <v>12</v>
      </c>
      <c r="C7" s="51" t="e">
        <f>COUNTIF('Application Security'!#REF!,"N/A-High")</f>
        <v>#REF!</v>
      </c>
      <c r="D7" s="51" t="e">
        <f>COUNTIF('Application Security'!#REF!,"N/A-Medium")</f>
        <v>#REF!</v>
      </c>
      <c r="E7" s="52">
        <v>0</v>
      </c>
      <c r="F7" s="44"/>
      <c r="G7" s="53" t="e">
        <f>COUNTIF('Infra Security'!#REF!,"N/A-High")</f>
        <v>#REF!</v>
      </c>
      <c r="H7" s="51" t="e">
        <f>COUNTIF('Infra Security'!#REF!,"N/A-Medium")</f>
        <v>#REF!</v>
      </c>
      <c r="I7" s="52">
        <v>0</v>
      </c>
      <c r="J7" s="44"/>
      <c r="K7" s="53" t="e">
        <f>COUNTIF('Data Security'!#REF!,"N/A-High")</f>
        <v>#REF!</v>
      </c>
      <c r="L7" s="51" t="e">
        <f>COUNTIF('Data Security'!#REF!,"N/A-Medium")</f>
        <v>#REF!</v>
      </c>
      <c r="M7" s="54">
        <v>0</v>
      </c>
    </row>
    <row r="8" spans="2:18" s="55" customFormat="1" ht="12.65" customHeight="1" thickBot="1" x14ac:dyDescent="0.4">
      <c r="C8" s="56"/>
      <c r="D8" s="56"/>
      <c r="E8" s="57" t="e">
        <f>SUM(E4:E7)</f>
        <v>#REF!</v>
      </c>
      <c r="F8" s="58"/>
      <c r="G8" s="56"/>
      <c r="H8" s="56"/>
      <c r="I8" s="56" t="e">
        <f>SUM(I4:I7)</f>
        <v>#REF!</v>
      </c>
      <c r="J8" s="59"/>
      <c r="K8" s="56"/>
      <c r="L8" s="56"/>
      <c r="M8" s="60" t="e">
        <f>SUM(M4:M7)</f>
        <v>#REF!</v>
      </c>
    </row>
    <row r="9" spans="2:18" ht="33" hidden="1" customHeight="1" thickBot="1" x14ac:dyDescent="0.4">
      <c r="C9" s="271" t="e">
        <f>IF(E9=0,"Granted",IF(AND(E9&gt;=11,E9&lt;=18),"Medium","High"))</f>
        <v>#REF!</v>
      </c>
      <c r="D9" s="272"/>
      <c r="E9" s="78" t="e">
        <f>E8/(C5+D5+C6+D6)</f>
        <v>#REF!</v>
      </c>
      <c r="F9" s="61"/>
      <c r="G9" s="271" t="e">
        <f>IF(I9=0,"Granted",IF(AND(I9&gt;=11,I9&lt;=18),"Medium","High"))</f>
        <v>#REF!</v>
      </c>
      <c r="H9" s="272"/>
      <c r="I9" s="79" t="e">
        <f>I8/(G5+H5+G6+H6)</f>
        <v>#REF!</v>
      </c>
      <c r="J9" s="62"/>
      <c r="K9" s="273" t="e">
        <f>IF(M9=0,"Granted",IF(AND(M9&gt;=11,M9&lt;=18),"Medium","High"))</f>
        <v>#REF!</v>
      </c>
      <c r="L9" s="274"/>
      <c r="M9" s="79" t="e">
        <f>M8/(K5+L5+K6+L6)</f>
        <v>#REF!</v>
      </c>
    </row>
    <row r="10" spans="2:18" ht="19.899999999999999" customHeight="1" thickBot="1" x14ac:dyDescent="0.4">
      <c r="C10" s="271" t="str">
        <f>IF(E10=0,"Granted",IF(AND(E10&gt;=11,E10&lt;=18),"Medium","High"))</f>
        <v>Granted</v>
      </c>
      <c r="D10" s="272"/>
      <c r="E10" s="71">
        <f>IFERROR(E9,0)</f>
        <v>0</v>
      </c>
      <c r="G10" s="271" t="str">
        <f>IF(I10=0,"Granted",IF(AND(I10&gt;=11,I10&lt;=18),"Medium","High"))</f>
        <v>Granted</v>
      </c>
      <c r="H10" s="272"/>
      <c r="I10" s="71">
        <f>IFERROR(I9,0)</f>
        <v>0</v>
      </c>
      <c r="K10" s="273" t="str">
        <f>IF(M10=0,"Granted",IF(AND(M10&gt;=11,M10&lt;=18),"Medium","High"))</f>
        <v>Granted</v>
      </c>
      <c r="L10" s="274"/>
      <c r="M10" s="71">
        <f>IFERROR(M9,0)</f>
        <v>0</v>
      </c>
    </row>
    <row r="12" spans="2:18" ht="15" thickBot="1" x14ac:dyDescent="0.4"/>
    <row r="13" spans="2:18" s="73" customFormat="1" ht="24" hidden="1" customHeight="1" thickBot="1" x14ac:dyDescent="0.35">
      <c r="B13" s="72"/>
      <c r="C13" s="72"/>
      <c r="F13" s="72"/>
      <c r="G13" s="75" t="s">
        <v>33</v>
      </c>
      <c r="H13" s="76" t="e">
        <f>(E9+I9+M9)/K14</f>
        <v>#REF!</v>
      </c>
      <c r="I13" s="74" t="e">
        <f>IF(H13=0,"Granted",IF(AND(H13&gt;=11,H13&lt;=18),"Medium","High"))</f>
        <v>#REF!</v>
      </c>
      <c r="J13" s="72"/>
    </row>
    <row r="14" spans="2:18" ht="47.5" customHeight="1" thickBot="1" x14ac:dyDescent="0.4">
      <c r="B14" s="31"/>
      <c r="C14" s="31"/>
      <c r="G14" s="80" t="s">
        <v>41</v>
      </c>
      <c r="H14" s="71">
        <f>IFERROR(H13,0)</f>
        <v>0</v>
      </c>
      <c r="I14" s="77">
        <f>IFERROR(I13,0)</f>
        <v>0</v>
      </c>
      <c r="K14" s="81">
        <v>3</v>
      </c>
    </row>
    <row r="15" spans="2:18" x14ac:dyDescent="0.35">
      <c r="B15" s="31"/>
      <c r="C15" s="31"/>
    </row>
    <row r="16" spans="2:18" x14ac:dyDescent="0.35">
      <c r="B16" s="31"/>
      <c r="C16" s="270" t="s">
        <v>44</v>
      </c>
      <c r="D16" s="270"/>
      <c r="E16" s="270"/>
      <c r="F16" s="270"/>
      <c r="G16" s="270"/>
      <c r="H16" s="270"/>
      <c r="I16" s="270"/>
      <c r="J16" s="270"/>
      <c r="K16" s="270"/>
      <c r="L16" s="270"/>
      <c r="M16" s="270"/>
    </row>
    <row r="17" spans="2:13" x14ac:dyDescent="0.35">
      <c r="B17" s="269"/>
      <c r="C17" s="269"/>
      <c r="E17" s="64"/>
      <c r="G17" s="64"/>
      <c r="H17" s="64"/>
      <c r="I17" s="64"/>
      <c r="K17" s="64"/>
    </row>
    <row r="18" spans="2:13" x14ac:dyDescent="0.35">
      <c r="B18" s="260"/>
      <c r="C18" s="260"/>
      <c r="D18" s="63"/>
      <c r="E18" s="65"/>
      <c r="F18" s="65"/>
      <c r="G18" s="65"/>
      <c r="H18" s="65"/>
      <c r="I18" s="65"/>
      <c r="J18" s="65"/>
      <c r="K18" s="65"/>
      <c r="L18" s="63"/>
      <c r="M18" s="63"/>
    </row>
    <row r="19" spans="2:13" x14ac:dyDescent="0.35">
      <c r="B19" s="260"/>
      <c r="C19" s="260"/>
      <c r="D19" s="63"/>
      <c r="E19" s="65"/>
      <c r="F19" s="65"/>
      <c r="G19" s="65"/>
      <c r="H19" s="65"/>
      <c r="I19" s="65"/>
      <c r="J19" s="65"/>
      <c r="K19" s="65"/>
      <c r="L19" s="63"/>
      <c r="M19" s="63"/>
    </row>
    <row r="20" spans="2:13" x14ac:dyDescent="0.35">
      <c r="B20" s="66"/>
      <c r="C20" s="66"/>
      <c r="D20" s="63"/>
      <c r="E20" s="63"/>
      <c r="F20" s="63"/>
      <c r="G20" s="63"/>
      <c r="H20" s="63"/>
      <c r="I20" s="63"/>
      <c r="J20" s="63"/>
      <c r="K20" s="63"/>
      <c r="L20" s="63"/>
      <c r="M20" s="63"/>
    </row>
  </sheetData>
  <mergeCells count="14">
    <mergeCell ref="B19:C19"/>
    <mergeCell ref="B2:B3"/>
    <mergeCell ref="C2:E2"/>
    <mergeCell ref="G2:I2"/>
    <mergeCell ref="B17:C17"/>
    <mergeCell ref="C16:M16"/>
    <mergeCell ref="C10:D10"/>
    <mergeCell ref="G10:H10"/>
    <mergeCell ref="K10:L10"/>
    <mergeCell ref="K2:M2"/>
    <mergeCell ref="C9:D9"/>
    <mergeCell ref="G9:H9"/>
    <mergeCell ref="K9:L9"/>
    <mergeCell ref="B18:C18"/>
  </mergeCells>
  <conditionalFormatting sqref="C9:D10">
    <cfRule type="containsText" dxfId="49" priority="9" operator="containsText" text="High">
      <formula>NOT(ISERROR(SEARCH("High",C9)))</formula>
    </cfRule>
    <cfRule type="containsText" dxfId="48" priority="10" operator="containsText" text="Medium">
      <formula>NOT(ISERROR(SEARCH("Medium",C9)))</formula>
    </cfRule>
  </conditionalFormatting>
  <conditionalFormatting sqref="G9:H10">
    <cfRule type="containsText" dxfId="47" priority="7" operator="containsText" text="High">
      <formula>NOT(ISERROR(SEARCH("High",G9)))</formula>
    </cfRule>
    <cfRule type="containsText" dxfId="46" priority="8" operator="containsText" text="Medium">
      <formula>NOT(ISERROR(SEARCH("Medium",G9)))</formula>
    </cfRule>
  </conditionalFormatting>
  <conditionalFormatting sqref="K9:L10">
    <cfRule type="containsText" dxfId="45" priority="5" operator="containsText" text="High">
      <formula>NOT(ISERROR(SEARCH("High",K9)))</formula>
    </cfRule>
    <cfRule type="containsText" dxfId="44" priority="6" operator="containsText" text="Medium">
      <formula>NOT(ISERROR(SEARCH("Medium",K9)))</formula>
    </cfRule>
  </conditionalFormatting>
  <conditionalFormatting sqref="I13">
    <cfRule type="containsText" dxfId="43" priority="3" operator="containsText" text="High">
      <formula>NOT(ISERROR(SEARCH("High",I13)))</formula>
    </cfRule>
    <cfRule type="containsText" dxfId="42" priority="4" operator="containsText" text="Medium">
      <formula>NOT(ISERROR(SEARCH("Medium",I13)))</formula>
    </cfRule>
  </conditionalFormatting>
  <conditionalFormatting sqref="I14">
    <cfRule type="containsText" dxfId="41" priority="1" operator="containsText" text="Medium">
      <formula>NOT(ISERROR(SEARCH("Medium",I14)))</formula>
    </cfRule>
    <cfRule type="containsText" dxfId="40" priority="2" operator="containsText" text="High">
      <formula>NOT(ISERROR(SEARCH("High",I14)))</formula>
    </cfRule>
  </conditionalFormatting>
  <dataValidations count="1">
    <dataValidation type="list" allowBlank="1" showInputMessage="1" showErrorMessage="1" sqref="K14">
      <formula1>$R$3:$R$5</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zoomScale="85" zoomScaleNormal="85" workbookViewId="0">
      <pane xSplit="2" ySplit="3" topLeftCell="C4" activePane="bottomRight" state="frozen"/>
      <selection pane="topRight" activeCell="C1" sqref="C1"/>
      <selection pane="bottomLeft" activeCell="A6" sqref="A6"/>
      <selection pane="bottomRight" sqref="A1:D1"/>
    </sheetView>
  </sheetViews>
  <sheetFormatPr defaultColWidth="8.7265625" defaultRowHeight="14.5" x14ac:dyDescent="0.35"/>
  <cols>
    <col min="1" max="1" width="4.7265625" style="10" customWidth="1"/>
    <col min="2" max="2" width="96.81640625" style="11" customWidth="1"/>
    <col min="3" max="3" width="42.81640625" style="11" customWidth="1"/>
    <col min="4" max="4" width="45.453125" style="12" customWidth="1"/>
    <col min="5" max="5" width="8.7265625" style="11"/>
    <col min="6" max="6" width="22.453125" style="11" customWidth="1"/>
    <col min="7" max="16384" width="8.7265625" style="11"/>
  </cols>
  <sheetData>
    <row r="1" spans="1:4" s="13" customFormat="1" ht="33.65" customHeight="1" x14ac:dyDescent="0.35">
      <c r="A1" s="276" t="s">
        <v>105</v>
      </c>
      <c r="B1" s="277"/>
      <c r="C1" s="277"/>
      <c r="D1" s="277"/>
    </row>
    <row r="2" spans="1:4" s="3" customFormat="1" ht="57.65" customHeight="1" x14ac:dyDescent="0.35">
      <c r="A2" s="8"/>
      <c r="B2" s="8"/>
      <c r="C2" s="8"/>
      <c r="D2" s="8"/>
    </row>
    <row r="3" spans="1:4" s="151" customFormat="1" ht="43.5" x14ac:dyDescent="0.35">
      <c r="A3" s="152" t="s">
        <v>142</v>
      </c>
      <c r="B3" s="153" t="s">
        <v>99</v>
      </c>
      <c r="C3" s="154" t="s">
        <v>26</v>
      </c>
      <c r="D3" s="152" t="s">
        <v>25</v>
      </c>
    </row>
    <row r="4" spans="1:4" s="88" customFormat="1" ht="122.5" customHeight="1" x14ac:dyDescent="0.35">
      <c r="A4" s="130">
        <v>1</v>
      </c>
      <c r="B4" s="130" t="s">
        <v>143</v>
      </c>
      <c r="C4" s="156"/>
      <c r="D4" s="157"/>
    </row>
    <row r="5" spans="1:4" s="88" customFormat="1" ht="43.9" customHeight="1" x14ac:dyDescent="0.35">
      <c r="A5" s="130">
        <v>2</v>
      </c>
      <c r="B5" s="158" t="s">
        <v>134</v>
      </c>
      <c r="C5" s="156"/>
      <c r="D5" s="156"/>
    </row>
    <row r="6" spans="1:4" s="88" customFormat="1" ht="31.15" customHeight="1" x14ac:dyDescent="0.35">
      <c r="A6" s="130">
        <v>3</v>
      </c>
      <c r="B6" s="130" t="s">
        <v>104</v>
      </c>
      <c r="C6" s="156"/>
      <c r="D6" s="156"/>
    </row>
    <row r="7" spans="1:4" s="88" customFormat="1" ht="36.65" customHeight="1" x14ac:dyDescent="0.35">
      <c r="A7" s="130">
        <v>4</v>
      </c>
      <c r="B7" s="130" t="s">
        <v>136</v>
      </c>
      <c r="C7" s="156"/>
      <c r="D7" s="156"/>
    </row>
    <row r="8" spans="1:4" s="88" customFormat="1" ht="44.5" customHeight="1" x14ac:dyDescent="0.35">
      <c r="A8" s="130">
        <v>5</v>
      </c>
      <c r="B8" s="130" t="s">
        <v>133</v>
      </c>
      <c r="C8" s="156"/>
      <c r="D8" s="156"/>
    </row>
    <row r="9" spans="1:4" s="88" customFormat="1" ht="36.65" customHeight="1" x14ac:dyDescent="0.35">
      <c r="A9" s="130">
        <v>6</v>
      </c>
      <c r="B9" s="130" t="s">
        <v>135</v>
      </c>
      <c r="C9" s="156"/>
      <c r="D9" s="156"/>
    </row>
    <row r="10" spans="1:4" s="88" customFormat="1" ht="36" customHeight="1" x14ac:dyDescent="0.35">
      <c r="A10" s="130">
        <v>7</v>
      </c>
      <c r="B10" s="130" t="s">
        <v>137</v>
      </c>
      <c r="C10" s="156"/>
      <c r="D10" s="156"/>
    </row>
    <row r="11" spans="1:4" s="88" customFormat="1" ht="39" customHeight="1" x14ac:dyDescent="0.35">
      <c r="A11" s="130">
        <v>8</v>
      </c>
      <c r="B11" s="130" t="s">
        <v>118</v>
      </c>
      <c r="C11" s="156"/>
      <c r="D11" s="156"/>
    </row>
    <row r="12" spans="1:4" s="88" customFormat="1" ht="40.9" customHeight="1" x14ac:dyDescent="0.35">
      <c r="A12" s="130">
        <v>9</v>
      </c>
      <c r="B12" s="130" t="s">
        <v>166</v>
      </c>
      <c r="C12" s="156"/>
      <c r="D12" s="156"/>
    </row>
    <row r="13" spans="1:4" s="88" customFormat="1" ht="32.5" customHeight="1" x14ac:dyDescent="0.35">
      <c r="A13" s="130">
        <v>10</v>
      </c>
      <c r="B13" s="130" t="s">
        <v>117</v>
      </c>
      <c r="C13" s="156"/>
      <c r="D13" s="156"/>
    </row>
    <row r="14" spans="1:4" s="88" customFormat="1" ht="27.65" customHeight="1" x14ac:dyDescent="0.35">
      <c r="A14" s="130">
        <v>11</v>
      </c>
      <c r="B14" s="130" t="s">
        <v>119</v>
      </c>
      <c r="C14" s="156"/>
      <c r="D14" s="156"/>
    </row>
    <row r="15" spans="1:4" s="88" customFormat="1" ht="33.65" customHeight="1" x14ac:dyDescent="0.35">
      <c r="A15" s="130">
        <v>12</v>
      </c>
      <c r="B15" s="130" t="s">
        <v>10</v>
      </c>
      <c r="C15" s="156"/>
      <c r="D15" s="156"/>
    </row>
    <row r="16" spans="1:4" s="88" customFormat="1" ht="50.5" customHeight="1" x14ac:dyDescent="0.35">
      <c r="A16" s="130">
        <v>13</v>
      </c>
      <c r="B16" s="130" t="s">
        <v>120</v>
      </c>
      <c r="C16" s="156"/>
      <c r="D16" s="156"/>
    </row>
    <row r="17" spans="1:4" s="88" customFormat="1" ht="32.5" customHeight="1" x14ac:dyDescent="0.35">
      <c r="A17" s="130">
        <v>14</v>
      </c>
      <c r="B17" s="130" t="s">
        <v>121</v>
      </c>
      <c r="C17" s="156"/>
      <c r="D17" s="156"/>
    </row>
    <row r="18" spans="1:4" s="88" customFormat="1" ht="41.5" customHeight="1" x14ac:dyDescent="0.35">
      <c r="A18" s="130">
        <v>15</v>
      </c>
      <c r="B18" s="130" t="s">
        <v>138</v>
      </c>
      <c r="C18" s="156"/>
      <c r="D18" s="156"/>
    </row>
    <row r="19" spans="1:4" s="88" customFormat="1" ht="38.5" customHeight="1" x14ac:dyDescent="0.35">
      <c r="A19" s="130">
        <v>16</v>
      </c>
      <c r="B19" s="130" t="s">
        <v>139</v>
      </c>
      <c r="C19" s="156"/>
      <c r="D19" s="156"/>
    </row>
    <row r="20" spans="1:4" s="88" customFormat="1" ht="31.9" customHeight="1" x14ac:dyDescent="0.35">
      <c r="A20" s="130">
        <v>17</v>
      </c>
      <c r="B20" s="130" t="s">
        <v>122</v>
      </c>
      <c r="C20" s="156"/>
      <c r="D20" s="156"/>
    </row>
    <row r="21" spans="1:4" s="88" customFormat="1" ht="41.5" customHeight="1" x14ac:dyDescent="0.35">
      <c r="A21" s="130">
        <v>18</v>
      </c>
      <c r="B21" s="130" t="s">
        <v>123</v>
      </c>
      <c r="C21" s="156"/>
      <c r="D21" s="156"/>
    </row>
    <row r="22" spans="1:4" s="88" customFormat="1" ht="42" customHeight="1" x14ac:dyDescent="0.35">
      <c r="A22" s="130">
        <v>19</v>
      </c>
      <c r="B22" s="130" t="s">
        <v>106</v>
      </c>
      <c r="C22" s="156"/>
      <c r="D22" s="156"/>
    </row>
    <row r="23" spans="1:4" s="88" customFormat="1" ht="38.5" customHeight="1" x14ac:dyDescent="0.35">
      <c r="A23" s="130">
        <v>20</v>
      </c>
      <c r="B23" s="130" t="s">
        <v>140</v>
      </c>
      <c r="C23" s="156"/>
      <c r="D23" s="156"/>
    </row>
    <row r="24" spans="1:4" s="88" customFormat="1" ht="40.9" customHeight="1" x14ac:dyDescent="0.35">
      <c r="A24" s="130">
        <v>21</v>
      </c>
      <c r="B24" s="130" t="s">
        <v>14</v>
      </c>
      <c r="C24" s="156"/>
      <c r="D24" s="156"/>
    </row>
    <row r="25" spans="1:4" s="88" customFormat="1" ht="31.9" customHeight="1" x14ac:dyDescent="0.35">
      <c r="A25" s="130">
        <v>22</v>
      </c>
      <c r="B25" s="130" t="s">
        <v>124</v>
      </c>
      <c r="C25" s="156"/>
      <c r="D25" s="156"/>
    </row>
    <row r="26" spans="1:4" s="88" customFormat="1" ht="34.9" customHeight="1" x14ac:dyDescent="0.35">
      <c r="A26" s="130">
        <v>23</v>
      </c>
      <c r="B26" s="130" t="s">
        <v>107</v>
      </c>
      <c r="C26" s="156"/>
      <c r="D26" s="156"/>
    </row>
    <row r="27" spans="1:4" s="88" customFormat="1" ht="34.15" customHeight="1" x14ac:dyDescent="0.35">
      <c r="A27" s="130">
        <v>24</v>
      </c>
      <c r="B27" s="130" t="s">
        <v>125</v>
      </c>
      <c r="C27" s="156"/>
      <c r="D27" s="156"/>
    </row>
    <row r="28" spans="1:4" s="88" customFormat="1" ht="31.9" customHeight="1" x14ac:dyDescent="0.35">
      <c r="A28" s="130">
        <v>25</v>
      </c>
      <c r="B28" s="130" t="s">
        <v>146</v>
      </c>
      <c r="C28" s="156"/>
      <c r="D28" s="156"/>
    </row>
    <row r="29" spans="1:4" s="88" customFormat="1" ht="30" customHeight="1" x14ac:dyDescent="0.35">
      <c r="A29" s="130">
        <v>26</v>
      </c>
      <c r="B29" s="130" t="s">
        <v>5</v>
      </c>
      <c r="C29" s="156"/>
      <c r="D29" s="156"/>
    </row>
    <row r="30" spans="1:4" ht="44.5" customHeight="1" x14ac:dyDescent="0.35">
      <c r="A30" s="130">
        <v>27</v>
      </c>
      <c r="B30" s="130" t="s">
        <v>167</v>
      </c>
      <c r="C30" s="156"/>
      <c r="D30" s="158"/>
    </row>
    <row r="31" spans="1:4" ht="31.9" customHeight="1" x14ac:dyDescent="0.35">
      <c r="A31" s="130">
        <v>28</v>
      </c>
      <c r="B31" s="159" t="s">
        <v>141</v>
      </c>
      <c r="C31" s="156"/>
      <c r="D31" s="158"/>
    </row>
    <row r="32" spans="1:4" ht="39" customHeight="1" x14ac:dyDescent="0.35">
      <c r="A32" s="130">
        <v>29</v>
      </c>
      <c r="B32" s="159" t="s">
        <v>126</v>
      </c>
      <c r="C32" s="156"/>
      <c r="D32" s="158"/>
    </row>
    <row r="33" spans="1:4" ht="49.9" customHeight="1" x14ac:dyDescent="0.35">
      <c r="A33" s="130">
        <v>30</v>
      </c>
      <c r="B33" s="159" t="s">
        <v>127</v>
      </c>
      <c r="C33" s="156"/>
      <c r="D33" s="158"/>
    </row>
    <row r="34" spans="1:4" ht="58.15" customHeight="1" x14ac:dyDescent="0.35">
      <c r="A34" s="130">
        <v>31</v>
      </c>
      <c r="B34" s="160" t="s">
        <v>128</v>
      </c>
      <c r="C34" s="156"/>
      <c r="D34" s="162"/>
    </row>
    <row r="35" spans="1:4" ht="39.65" customHeight="1" x14ac:dyDescent="0.35">
      <c r="A35" s="130">
        <v>32</v>
      </c>
      <c r="B35" s="161" t="s">
        <v>129</v>
      </c>
      <c r="C35" s="156"/>
      <c r="D35" s="162"/>
    </row>
    <row r="36" spans="1:4" ht="40.15" customHeight="1" x14ac:dyDescent="0.35">
      <c r="A36" s="130">
        <v>33</v>
      </c>
      <c r="B36" s="160" t="s">
        <v>130</v>
      </c>
      <c r="C36" s="156"/>
      <c r="D36" s="162"/>
    </row>
    <row r="37" spans="1:4" ht="43.9" customHeight="1" x14ac:dyDescent="0.35">
      <c r="A37" s="130">
        <v>34</v>
      </c>
      <c r="B37" s="160" t="s">
        <v>131</v>
      </c>
      <c r="C37" s="156"/>
      <c r="D37" s="162"/>
    </row>
    <row r="38" spans="1:4" ht="40.9" customHeight="1" x14ac:dyDescent="0.35">
      <c r="A38" s="130">
        <v>35</v>
      </c>
      <c r="B38" s="160" t="s">
        <v>132</v>
      </c>
      <c r="C38" s="156"/>
      <c r="D38" s="162"/>
    </row>
    <row r="39" spans="1:4" ht="37.9" customHeight="1" x14ac:dyDescent="0.35">
      <c r="A39" s="130">
        <v>36</v>
      </c>
      <c r="B39" s="130" t="s">
        <v>218</v>
      </c>
      <c r="C39" s="156"/>
      <c r="D39" s="158"/>
    </row>
    <row r="40" spans="1:4" ht="43.15" customHeight="1" x14ac:dyDescent="0.35">
      <c r="A40" s="130">
        <v>37</v>
      </c>
      <c r="B40" s="130" t="s">
        <v>168</v>
      </c>
      <c r="C40" s="156"/>
      <c r="D40" s="158"/>
    </row>
    <row r="41" spans="1:4" ht="27.65" customHeight="1" x14ac:dyDescent="0.35">
      <c r="A41" s="130">
        <v>38</v>
      </c>
      <c r="B41" s="159" t="s">
        <v>169</v>
      </c>
      <c r="C41" s="156"/>
      <c r="D41" s="158"/>
    </row>
  </sheetData>
  <mergeCells count="1">
    <mergeCell ref="A1:D1"/>
  </mergeCell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Sheet1!$A$1:$A$4</xm:f>
          </x14:formula1>
          <xm:sqref>C4:C41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zoomScale="90" zoomScaleNormal="90" workbookViewId="0">
      <pane xSplit="2" ySplit="3" topLeftCell="C10" activePane="bottomRight" state="frozen"/>
      <selection pane="topRight" activeCell="C1" sqref="C1"/>
      <selection pane="bottomLeft" activeCell="A6" sqref="A6"/>
      <selection pane="bottomRight" sqref="A1:D1"/>
    </sheetView>
  </sheetViews>
  <sheetFormatPr defaultColWidth="8.7265625" defaultRowHeight="14.5" x14ac:dyDescent="0.35"/>
  <cols>
    <col min="1" max="1" width="10.1796875" style="7" customWidth="1"/>
    <col min="2" max="2" width="69.7265625" style="9" customWidth="1"/>
    <col min="3" max="3" width="36.7265625" style="7" customWidth="1"/>
    <col min="4" max="4" width="55" style="7" customWidth="1"/>
    <col min="5" max="16384" width="8.7265625" style="7"/>
  </cols>
  <sheetData>
    <row r="1" spans="1:4" ht="34.15" customHeight="1" x14ac:dyDescent="0.35">
      <c r="A1" s="276" t="s">
        <v>105</v>
      </c>
      <c r="B1" s="277"/>
      <c r="C1" s="277"/>
      <c r="D1" s="277"/>
    </row>
    <row r="2" spans="1:4" ht="49.15" customHeight="1" x14ac:dyDescent="0.35">
      <c r="A2" s="8"/>
      <c r="B2" s="8"/>
      <c r="C2" s="8"/>
      <c r="D2" s="8"/>
    </row>
    <row r="3" spans="1:4" ht="43.5" x14ac:dyDescent="0.35">
      <c r="A3" s="153" t="s">
        <v>4</v>
      </c>
      <c r="B3" s="153" t="s">
        <v>99</v>
      </c>
      <c r="C3" s="153" t="s">
        <v>26</v>
      </c>
      <c r="D3" s="153" t="s">
        <v>25</v>
      </c>
    </row>
    <row r="4" spans="1:4" ht="29" x14ac:dyDescent="0.35">
      <c r="A4" s="157">
        <v>1</v>
      </c>
      <c r="B4" s="157" t="s">
        <v>108</v>
      </c>
      <c r="C4" s="156"/>
      <c r="D4" s="157"/>
    </row>
    <row r="5" spans="1:4" ht="25.15" customHeight="1" x14ac:dyDescent="0.35">
      <c r="A5" s="157">
        <v>2</v>
      </c>
      <c r="B5" s="157" t="s">
        <v>11</v>
      </c>
      <c r="C5" s="156"/>
      <c r="D5" s="156"/>
    </row>
    <row r="6" spans="1:4" ht="22.9" customHeight="1" x14ac:dyDescent="0.35">
      <c r="A6" s="157">
        <v>3</v>
      </c>
      <c r="B6" s="157" t="s">
        <v>109</v>
      </c>
      <c r="C6" s="156"/>
      <c r="D6" s="157"/>
    </row>
    <row r="7" spans="1:4" ht="43.9" customHeight="1" x14ac:dyDescent="0.35">
      <c r="A7" s="157">
        <v>4</v>
      </c>
      <c r="B7" s="157" t="s">
        <v>176</v>
      </c>
      <c r="C7" s="156"/>
      <c r="D7" s="156"/>
    </row>
    <row r="8" spans="1:4" ht="30" customHeight="1" x14ac:dyDescent="0.35">
      <c r="A8" s="157">
        <v>5</v>
      </c>
      <c r="B8" s="157" t="s">
        <v>177</v>
      </c>
      <c r="C8" s="156"/>
      <c r="D8" s="157"/>
    </row>
    <row r="9" spans="1:4" ht="39" customHeight="1" x14ac:dyDescent="0.35">
      <c r="A9" s="157">
        <v>6</v>
      </c>
      <c r="B9" s="157" t="s">
        <v>110</v>
      </c>
      <c r="C9" s="156"/>
      <c r="D9" s="156"/>
    </row>
    <row r="10" spans="1:4" ht="36.65" customHeight="1" x14ac:dyDescent="0.35">
      <c r="A10" s="157">
        <v>7</v>
      </c>
      <c r="B10" s="157" t="s">
        <v>180</v>
      </c>
      <c r="C10" s="156"/>
      <c r="D10" s="157"/>
    </row>
    <row r="11" spans="1:4" ht="37.15" customHeight="1" x14ac:dyDescent="0.35">
      <c r="A11" s="157">
        <v>8</v>
      </c>
      <c r="B11" s="157" t="s">
        <v>179</v>
      </c>
      <c r="C11" s="156"/>
      <c r="D11" s="156"/>
    </row>
    <row r="12" spans="1:4" ht="40.9" customHeight="1" x14ac:dyDescent="0.35">
      <c r="A12" s="157">
        <v>9</v>
      </c>
      <c r="B12" s="165" t="s">
        <v>183</v>
      </c>
      <c r="C12" s="156"/>
      <c r="D12" s="165"/>
    </row>
    <row r="13" spans="1:4" ht="42" customHeight="1" x14ac:dyDescent="0.35">
      <c r="A13" s="157">
        <v>10</v>
      </c>
      <c r="B13" s="157" t="s">
        <v>178</v>
      </c>
      <c r="C13" s="156"/>
      <c r="D13" s="157"/>
    </row>
    <row r="14" spans="1:4" ht="31.15" customHeight="1" x14ac:dyDescent="0.35">
      <c r="A14" s="157">
        <v>11</v>
      </c>
      <c r="B14" s="157" t="s">
        <v>6</v>
      </c>
      <c r="C14" s="156"/>
      <c r="D14" s="156"/>
    </row>
    <row r="15" spans="1:4" ht="38.5" customHeight="1" x14ac:dyDescent="0.35">
      <c r="A15" s="157">
        <v>12</v>
      </c>
      <c r="B15" s="157" t="s">
        <v>181</v>
      </c>
      <c r="C15" s="156"/>
      <c r="D15" s="157"/>
    </row>
    <row r="16" spans="1:4" ht="30" customHeight="1" x14ac:dyDescent="0.35">
      <c r="A16" s="157">
        <v>13</v>
      </c>
      <c r="B16" s="157" t="s">
        <v>111</v>
      </c>
      <c r="C16" s="156"/>
      <c r="D16" s="156"/>
    </row>
    <row r="17" spans="1:4" ht="29" x14ac:dyDescent="0.35">
      <c r="A17" s="157">
        <v>14</v>
      </c>
      <c r="B17" s="157" t="s">
        <v>219</v>
      </c>
      <c r="C17" s="156"/>
      <c r="D17" s="157"/>
    </row>
    <row r="18" spans="1:4" ht="31.9" customHeight="1" x14ac:dyDescent="0.35">
      <c r="A18" s="157">
        <v>15</v>
      </c>
      <c r="B18" s="157" t="s">
        <v>182</v>
      </c>
      <c r="C18" s="156"/>
      <c r="D18" s="156"/>
    </row>
    <row r="19" spans="1:4" ht="32.5" customHeight="1" x14ac:dyDescent="0.35">
      <c r="A19" s="157">
        <v>16</v>
      </c>
      <c r="B19" s="157" t="s">
        <v>7</v>
      </c>
      <c r="C19" s="156"/>
      <c r="D19" s="157"/>
    </row>
    <row r="20" spans="1:4" ht="44.5" customHeight="1" x14ac:dyDescent="0.35">
      <c r="A20" s="157">
        <v>17</v>
      </c>
      <c r="B20" s="157" t="s">
        <v>220</v>
      </c>
      <c r="C20" s="156"/>
      <c r="D20" s="156"/>
    </row>
    <row r="21" spans="1:4" ht="36" customHeight="1" x14ac:dyDescent="0.35">
      <c r="A21" s="157">
        <v>18</v>
      </c>
      <c r="B21" s="157" t="s">
        <v>186</v>
      </c>
      <c r="C21" s="156"/>
      <c r="D21" s="157"/>
    </row>
    <row r="22" spans="1:4" ht="36.65" customHeight="1" x14ac:dyDescent="0.35">
      <c r="A22" s="157">
        <v>19</v>
      </c>
      <c r="B22" s="157" t="s">
        <v>184</v>
      </c>
      <c r="C22" s="156"/>
      <c r="D22" s="156"/>
    </row>
    <row r="23" spans="1:4" ht="31.15" customHeight="1" x14ac:dyDescent="0.35">
      <c r="A23" s="157">
        <v>20</v>
      </c>
      <c r="B23" s="157" t="s">
        <v>185</v>
      </c>
      <c r="C23" s="156"/>
      <c r="D23" s="157"/>
    </row>
    <row r="24" spans="1:4" ht="34.9" customHeight="1" x14ac:dyDescent="0.35">
      <c r="A24" s="157">
        <v>21</v>
      </c>
      <c r="B24" s="166" t="s">
        <v>187</v>
      </c>
      <c r="C24" s="156"/>
      <c r="D24" s="166"/>
    </row>
  </sheetData>
  <mergeCells count="1">
    <mergeCell ref="A1:D1"/>
  </mergeCells>
  <pageMargins left="0.7" right="0.7" top="0.75" bottom="0.75" header="0.3" footer="0.3"/>
  <pageSetup orientation="portrait" verticalDpi="0"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Sheet1!$A$1:$A$4</xm:f>
          </x14:formula1>
          <xm:sqref>C4:C24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zoomScale="90" zoomScaleNormal="90" workbookViewId="0">
      <pane xSplit="2" ySplit="3" topLeftCell="C22" activePane="bottomRight" state="frozen"/>
      <selection pane="topRight" activeCell="C1" sqref="C1"/>
      <selection pane="bottomLeft" activeCell="A6" sqref="A6"/>
      <selection pane="bottomRight" activeCell="C24" sqref="C24"/>
    </sheetView>
  </sheetViews>
  <sheetFormatPr defaultColWidth="8.7265625" defaultRowHeight="14.5" x14ac:dyDescent="0.35"/>
  <cols>
    <col min="1" max="1" width="8.453125" style="1" customWidth="1"/>
    <col min="2" max="2" width="80.453125" style="2" customWidth="1"/>
    <col min="3" max="3" width="34.453125" style="3" customWidth="1"/>
    <col min="4" max="4" width="47.7265625" style="3" customWidth="1"/>
    <col min="5" max="16384" width="8.7265625" style="3"/>
  </cols>
  <sheetData>
    <row r="1" spans="1:4" s="5" customFormat="1" ht="34.15" customHeight="1" x14ac:dyDescent="0.35">
      <c r="A1" s="278" t="s">
        <v>22</v>
      </c>
      <c r="B1" s="278"/>
      <c r="C1" s="278"/>
      <c r="D1" s="278"/>
    </row>
    <row r="2" spans="1:4" ht="42" customHeight="1" x14ac:dyDescent="0.35">
      <c r="A2" s="6"/>
      <c r="B2" s="6"/>
      <c r="C2" s="6"/>
      <c r="D2" s="6"/>
    </row>
    <row r="3" spans="1:4" s="1" customFormat="1" ht="43.5" x14ac:dyDescent="0.35">
      <c r="A3" s="153" t="s">
        <v>4</v>
      </c>
      <c r="B3" s="153" t="s">
        <v>99</v>
      </c>
      <c r="C3" s="153" t="s">
        <v>26</v>
      </c>
      <c r="D3" s="153" t="s">
        <v>25</v>
      </c>
    </row>
    <row r="4" spans="1:4" ht="38.5" customHeight="1" x14ac:dyDescent="0.35">
      <c r="A4" s="170">
        <v>1</v>
      </c>
      <c r="B4" s="2" t="s">
        <v>198</v>
      </c>
      <c r="C4" s="172"/>
      <c r="D4" s="173"/>
    </row>
    <row r="5" spans="1:4" ht="27.65" customHeight="1" x14ac:dyDescent="0.35">
      <c r="A5" s="170">
        <v>2</v>
      </c>
      <c r="B5" s="171" t="s">
        <v>193</v>
      </c>
      <c r="C5" s="172"/>
      <c r="D5" s="173"/>
    </row>
    <row r="6" spans="1:4" ht="36" customHeight="1" x14ac:dyDescent="0.35">
      <c r="A6" s="170">
        <v>3</v>
      </c>
      <c r="B6" s="171" t="s">
        <v>194</v>
      </c>
      <c r="C6" s="172"/>
      <c r="D6" s="173"/>
    </row>
    <row r="7" spans="1:4" ht="27.65" customHeight="1" x14ac:dyDescent="0.35">
      <c r="A7" s="170">
        <v>4</v>
      </c>
      <c r="B7" s="178" t="s">
        <v>8</v>
      </c>
      <c r="C7" s="172"/>
      <c r="D7" s="173"/>
    </row>
    <row r="8" spans="1:4" ht="33" customHeight="1" x14ac:dyDescent="0.35">
      <c r="A8" s="170">
        <v>5</v>
      </c>
      <c r="B8" s="171" t="s">
        <v>195</v>
      </c>
      <c r="C8" s="172"/>
      <c r="D8" s="173"/>
    </row>
    <row r="9" spans="1:4" ht="28.15" customHeight="1" x14ac:dyDescent="0.35">
      <c r="A9" s="170">
        <v>6</v>
      </c>
      <c r="B9" s="171" t="s">
        <v>9</v>
      </c>
      <c r="C9" s="172"/>
      <c r="D9" s="173"/>
    </row>
    <row r="10" spans="1:4" ht="31.15" customHeight="1" x14ac:dyDescent="0.35">
      <c r="A10" s="170">
        <v>7</v>
      </c>
      <c r="B10" s="171" t="s">
        <v>196</v>
      </c>
      <c r="C10" s="172"/>
      <c r="D10" s="173"/>
    </row>
    <row r="11" spans="1:4" ht="42" customHeight="1" x14ac:dyDescent="0.35">
      <c r="A11" s="170">
        <v>8</v>
      </c>
      <c r="B11" s="171" t="s">
        <v>197</v>
      </c>
      <c r="C11" s="172"/>
      <c r="D11" s="173"/>
    </row>
    <row r="12" spans="1:4" ht="26.5" customHeight="1" x14ac:dyDescent="0.35">
      <c r="A12" s="170">
        <v>9</v>
      </c>
      <c r="B12" s="171" t="s">
        <v>203</v>
      </c>
      <c r="C12" s="172"/>
      <c r="D12" s="173"/>
    </row>
    <row r="13" spans="1:4" ht="37.9" customHeight="1" x14ac:dyDescent="0.35">
      <c r="A13" s="170">
        <v>10</v>
      </c>
      <c r="B13" s="171" t="s">
        <v>204</v>
      </c>
      <c r="C13" s="172"/>
      <c r="D13" s="173"/>
    </row>
    <row r="14" spans="1:4" ht="34.9" customHeight="1" x14ac:dyDescent="0.35">
      <c r="A14" s="170">
        <v>11</v>
      </c>
      <c r="B14" s="171" t="s">
        <v>205</v>
      </c>
      <c r="C14" s="172"/>
      <c r="D14" s="173"/>
    </row>
    <row r="15" spans="1:4" ht="36" customHeight="1" x14ac:dyDescent="0.35">
      <c r="A15" s="170">
        <v>12</v>
      </c>
      <c r="B15" s="171" t="s">
        <v>112</v>
      </c>
      <c r="C15" s="172"/>
      <c r="D15" s="173"/>
    </row>
    <row r="16" spans="1:4" ht="40.9" customHeight="1" x14ac:dyDescent="0.35">
      <c r="A16" s="170">
        <v>13</v>
      </c>
      <c r="B16" s="171" t="s">
        <v>13</v>
      </c>
      <c r="C16" s="172"/>
      <c r="D16" s="173"/>
    </row>
    <row r="17" spans="1:4" ht="49.15" customHeight="1" x14ac:dyDescent="0.35">
      <c r="A17" s="170">
        <v>14</v>
      </c>
      <c r="B17" s="171" t="s">
        <v>113</v>
      </c>
      <c r="C17" s="172"/>
      <c r="D17" s="173"/>
    </row>
    <row r="18" spans="1:4" ht="70.900000000000006" customHeight="1" x14ac:dyDescent="0.35">
      <c r="A18" s="170">
        <v>15</v>
      </c>
      <c r="B18" s="171" t="s">
        <v>206</v>
      </c>
      <c r="C18" s="172"/>
      <c r="D18" s="173"/>
    </row>
    <row r="19" spans="1:4" ht="120.65" customHeight="1" x14ac:dyDescent="0.35">
      <c r="A19" s="170">
        <v>16</v>
      </c>
      <c r="B19" s="171" t="s">
        <v>201</v>
      </c>
      <c r="C19" s="172"/>
      <c r="D19" s="173"/>
    </row>
    <row r="20" spans="1:4" ht="33.65" customHeight="1" x14ac:dyDescent="0.35">
      <c r="A20" s="170">
        <v>17</v>
      </c>
      <c r="B20" s="171" t="s">
        <v>207</v>
      </c>
      <c r="C20" s="172"/>
      <c r="D20" s="174"/>
    </row>
    <row r="21" spans="1:4" x14ac:dyDescent="0.35">
      <c r="A21" s="170">
        <v>18</v>
      </c>
      <c r="B21" s="175" t="s">
        <v>16</v>
      </c>
      <c r="C21" s="172"/>
      <c r="D21" s="174"/>
    </row>
    <row r="22" spans="1:4" ht="29" x14ac:dyDescent="0.35">
      <c r="A22" s="170">
        <v>19</v>
      </c>
      <c r="B22" s="177" t="s">
        <v>199</v>
      </c>
      <c r="C22" s="172"/>
      <c r="D22" s="176"/>
    </row>
    <row r="23" spans="1:4" ht="43.5" x14ac:dyDescent="0.35">
      <c r="A23" s="170">
        <v>20</v>
      </c>
      <c r="B23" s="2" t="s">
        <v>202</v>
      </c>
      <c r="C23" s="172"/>
      <c r="D23" s="174"/>
    </row>
    <row r="24" spans="1:4" ht="53.5" customHeight="1" x14ac:dyDescent="0.35">
      <c r="A24" s="170">
        <v>21</v>
      </c>
      <c r="B24" s="179" t="s">
        <v>200</v>
      </c>
      <c r="C24" s="172"/>
      <c r="D24" s="174"/>
    </row>
  </sheetData>
  <mergeCells count="1">
    <mergeCell ref="A1:D1"/>
  </mergeCell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Sheet1!$A$1:$A$4</xm:f>
          </x14:formula1>
          <xm:sqref>C4:C24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sqref="A1:A4"/>
    </sheetView>
  </sheetViews>
  <sheetFormatPr defaultRowHeight="14.5" x14ac:dyDescent="0.35"/>
  <cols>
    <col min="1" max="1" width="15.26953125" bestFit="1" customWidth="1"/>
  </cols>
  <sheetData>
    <row r="1" spans="1:1" x14ac:dyDescent="0.35">
      <c r="A1" t="s">
        <v>19</v>
      </c>
    </row>
    <row r="2" spans="1:1" x14ac:dyDescent="0.35">
      <c r="A2" t="s">
        <v>20</v>
      </c>
    </row>
    <row r="3" spans="1:1" x14ac:dyDescent="0.35">
      <c r="A3" t="s">
        <v>21</v>
      </c>
    </row>
    <row r="4" spans="1:1" x14ac:dyDescent="0.35">
      <c r="A4" t="s">
        <v>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Overview</vt:lpstr>
      <vt:lpstr>Asset Details</vt:lpstr>
      <vt:lpstr>Application Diagram</vt:lpstr>
      <vt:lpstr>Infra Diagram</vt:lpstr>
      <vt:lpstr>Dashboard</vt:lpstr>
      <vt:lpstr>Application Security</vt:lpstr>
      <vt:lpstr>Infra Security</vt:lpstr>
      <vt:lpstr>Data Security</vt:lpstr>
      <vt:lpstr>Sheet1</vt:lpstr>
      <vt:lpstr>UAM</vt:lpstr>
      <vt:lpstr>API </vt:lpstr>
      <vt:lpstr>API Security</vt:lpstr>
      <vt:lpstr>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Rashed (Md Rashed Azad Chowdhury), IT Project</dc:creator>
  <cp:lastModifiedBy>Toufique (Md.Toufique Hasan), Procurement</cp:lastModifiedBy>
  <cp:lastPrinted>2020-03-19T08:20:39Z</cp:lastPrinted>
  <dcterms:created xsi:type="dcterms:W3CDTF">2020-01-02T12:34:10Z</dcterms:created>
  <dcterms:modified xsi:type="dcterms:W3CDTF">2025-08-22T16:29:35Z</dcterms:modified>
</cp:coreProperties>
</file>