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OUFIQUE\PURCHASE\SOFTWARE PURCHASE\2025\AI Based OCR Solution for LOS\Tender Docs\"/>
    </mc:Choice>
  </mc:AlternateContent>
  <bookViews>
    <workbookView xWindow="-110" yWindow="-110" windowWidth="23260" windowHeight="13900" tabRatio="800"/>
  </bookViews>
  <sheets>
    <sheet name="Hardware Requirement Details" sheetId="27" r:id="rId1"/>
    <sheet name="Infra-Planning" sheetId="32" r:id="rId2"/>
    <sheet name="Application Diagram" sheetId="30" r:id="rId3"/>
    <sheet name="Infra Diagram" sheetId="31" r:id="rId4"/>
    <sheet name="Dashboard" sheetId="21" state="hidden" r:id="rId5"/>
    <sheet name="Infra- Hardware-Software-Plat" sheetId="6" r:id="rId6"/>
    <sheet name="Sheet1" sheetId="11" state="hidden" r:id="rId7"/>
    <sheet name="API " sheetId="25" state="hidden" r:id="rId8"/>
    <sheet name="List" sheetId="3" state="hidden" r:id="rId9"/>
  </sheets>
  <definedNames>
    <definedName name="_xlnm._FilterDatabase" localSheetId="5" hidden="1">'Infra- Hardware-Software-Plat'!$A$2:$E$29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21" l="1"/>
  <c r="K7" i="21"/>
  <c r="H7" i="21"/>
  <c r="G7" i="21"/>
  <c r="D7" i="21"/>
  <c r="C7" i="21"/>
  <c r="L6" i="21"/>
  <c r="K6" i="21"/>
  <c r="M6" i="21" s="1"/>
  <c r="H6" i="21"/>
  <c r="G6" i="21"/>
  <c r="I6" i="21" s="1"/>
  <c r="D6" i="21"/>
  <c r="E6" i="21" s="1"/>
  <c r="C6" i="21"/>
  <c r="L5" i="21"/>
  <c r="K5" i="21"/>
  <c r="M5" i="21" s="1"/>
  <c r="M8" i="21" s="1"/>
  <c r="M9" i="21" s="1"/>
  <c r="H5" i="21"/>
  <c r="G5" i="21"/>
  <c r="I5" i="21" s="1"/>
  <c r="I8" i="21" s="1"/>
  <c r="I9" i="21" s="1"/>
  <c r="D5" i="21"/>
  <c r="C5" i="21"/>
  <c r="E5" i="21" s="1"/>
  <c r="E8" i="21" s="1"/>
  <c r="E9" i="21" s="1"/>
  <c r="L4" i="21"/>
  <c r="K4" i="21"/>
  <c r="H4" i="21"/>
  <c r="G4" i="21"/>
  <c r="D4" i="21"/>
  <c r="C4" i="21"/>
  <c r="G9" i="21" l="1"/>
  <c r="I10" i="21"/>
  <c r="G10" i="21" s="1"/>
  <c r="K9" i="21"/>
  <c r="M10" i="21"/>
  <c r="K10" i="21" s="1"/>
  <c r="E10" i="21"/>
  <c r="C10" i="21" s="1"/>
  <c r="C9" i="21"/>
  <c r="H13" i="21"/>
  <c r="H14" i="21" l="1"/>
  <c r="I13" i="21"/>
  <c r="I14" i="21" s="1"/>
</calcChain>
</file>

<file path=xl/sharedStrings.xml><?xml version="1.0" encoding="utf-8"?>
<sst xmlns="http://schemas.openxmlformats.org/spreadsheetml/2006/main" count="170" uniqueCount="149">
  <si>
    <t>Major</t>
  </si>
  <si>
    <t>Minor</t>
  </si>
  <si>
    <t>Critical</t>
  </si>
  <si>
    <t>Criteria</t>
  </si>
  <si>
    <t>N/A</t>
  </si>
  <si>
    <t>Compliant</t>
  </si>
  <si>
    <t>Non Compliant</t>
  </si>
  <si>
    <t>Partial Compliant</t>
  </si>
  <si>
    <t>Comment</t>
  </si>
  <si>
    <t>Application Security</t>
  </si>
  <si>
    <t>Infra Security</t>
  </si>
  <si>
    <t>Data Security</t>
  </si>
  <si>
    <t>Medium</t>
  </si>
  <si>
    <t>High</t>
  </si>
  <si>
    <t>Severity
Score</t>
  </si>
  <si>
    <t>Over All Rating</t>
  </si>
  <si>
    <t>Compliance Status</t>
  </si>
  <si>
    <t>Severity 
Score</t>
  </si>
  <si>
    <t>Over All Severity Score</t>
  </si>
  <si>
    <t>Severity Score: Medium: &gt;=11&lt;=18; High: &gt;18</t>
  </si>
  <si>
    <t>S/L</t>
  </si>
  <si>
    <t>Passwords, security tokens, and API keys should not appear in the URL</t>
  </si>
  <si>
    <t>Prevent Sensitive information in HTTP requests</t>
  </si>
  <si>
    <t xml:space="preserve">Respond with generic error messages - avoid revealing details of the failure with technical details (e.g. call stacks or other internal hints).
</t>
  </si>
  <si>
    <t>Error handling</t>
  </si>
  <si>
    <r>
      <t xml:space="preserve">Do NOT simply copy the </t>
    </r>
    <r>
      <rPr>
        <i/>
        <sz val="11"/>
        <color theme="1"/>
        <rFont val="Calibri"/>
        <family val="2"/>
        <scheme val="minor"/>
      </rPr>
      <t>Accept</t>
    </r>
    <r>
      <rPr>
        <sz val="11"/>
        <color theme="1"/>
        <rFont val="Calibri"/>
        <family val="2"/>
        <scheme val="minor"/>
      </rPr>
      <t xml:space="preserve"> header to the </t>
    </r>
    <r>
      <rPr>
        <i/>
        <sz val="11"/>
        <color theme="1"/>
        <rFont val="Calibri"/>
        <family val="2"/>
        <scheme val="minor"/>
      </rPr>
      <t>Content-type</t>
    </r>
    <r>
      <rPr>
        <sz val="11"/>
        <color theme="1"/>
        <rFont val="Calibri"/>
        <family val="2"/>
        <scheme val="minor"/>
      </rPr>
      <t xml:space="preserve"> header of the response.
Reject the request (ideally with a </t>
    </r>
    <r>
      <rPr>
        <i/>
        <sz val="11"/>
        <color theme="1"/>
        <rFont val="Calibri"/>
        <family val="2"/>
        <scheme val="minor"/>
      </rPr>
      <t>406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Not Acceptable</t>
    </r>
    <r>
      <rPr>
        <sz val="11"/>
        <color theme="1"/>
        <rFont val="Calibri"/>
        <family val="2"/>
        <scheme val="minor"/>
      </rPr>
      <t xml:space="preserve"> response) if the </t>
    </r>
    <r>
      <rPr>
        <i/>
        <sz val="11"/>
        <color theme="1"/>
        <rFont val="Calibri"/>
        <family val="2"/>
        <scheme val="minor"/>
      </rPr>
      <t>Accept</t>
    </r>
    <r>
      <rPr>
        <sz val="11"/>
        <color theme="1"/>
        <rFont val="Calibri"/>
        <family val="2"/>
        <scheme val="minor"/>
      </rPr>
      <t xml:space="preserve"> header does not specifically contain one of the allowable types.
</t>
    </r>
  </si>
  <si>
    <t>Send safe response content types</t>
  </si>
  <si>
    <t>Reject requests containing unexpected or missing content type headers with HTTP response status</t>
  </si>
  <si>
    <t>Validate request content types</t>
  </si>
  <si>
    <t xml:space="preserve">Sufficient logging should be implemented. </t>
  </si>
  <si>
    <t>Logging &amp; Monitoring</t>
  </si>
  <si>
    <t>Restrict the API from unauthorized host to access. Only whitelisting host should get access to the API</t>
  </si>
  <si>
    <t>Proper Assets Management/Whitelisting</t>
  </si>
  <si>
    <t>Parameterized the input to prevent SQL injection. Achieve an implicit input validation by using strong types like numbers, booleans, dates, times or fixed data ranges in API parameters</t>
  </si>
  <si>
    <t>SQL Injection</t>
  </si>
  <si>
    <t>Secure the HTTP headers, remove unnecessary HTTP methods, permissive Cross-Origin resource sharing (CORS), and customize verbose error messages containing sensitive information.</t>
  </si>
  <si>
    <t>Security Configuration</t>
  </si>
  <si>
    <t>Binding client provided data (e.g., JSON) to data models, with proper properties filtering based on an allowlist</t>
  </si>
  <si>
    <t>Mass Assignment</t>
  </si>
  <si>
    <t>Access control policies with different hierarchies, groups, and roles, and an separation between administrative and regular functions</t>
  </si>
  <si>
    <t>Function Level Authorization</t>
  </si>
  <si>
    <t>APIs should impose restrictions on the size or number of resources that can be requested by the client/user</t>
  </si>
  <si>
    <t>Resources &amp; Rate Limiting</t>
  </si>
  <si>
    <t>It is recommended that the API keys expire at some point to make it more difficult for an attacker to come across a valid API key</t>
  </si>
  <si>
    <t xml:space="preserve"> API Keys &amp; Cookies expiration time</t>
  </si>
  <si>
    <t xml:space="preserve">Configure the data field with input validation and parameterized </t>
  </si>
  <si>
    <t>Input Validation</t>
  </si>
  <si>
    <t>APIs should have documentation on how to use and execute the API requests. ensuring all API parameters are documented, and only the authorized user is able to execute these requests.</t>
  </si>
  <si>
    <t>Check Parameters</t>
  </si>
  <si>
    <t>Expose only allowed  object properties considering their individual sensitivity, relying on clients to perform the data filtering before displaying</t>
  </si>
  <si>
    <t>Restrict Excessive Data Exposure</t>
  </si>
  <si>
    <t>Ensure that any data that is being requested is coming from an authorized source. Validation with an API key that is registered and valid. Apply JWT/Oauth 2/Bearer token etc.</t>
  </si>
  <si>
    <t>Authentication Method</t>
  </si>
  <si>
    <t xml:space="preserve">Object level authorization checks should be considered in every function that accesses a data source using an input from the source. </t>
  </si>
  <si>
    <t>Object Level Authorization</t>
  </si>
  <si>
    <t>Encryption in transmit</t>
  </si>
  <si>
    <t>Status</t>
  </si>
  <si>
    <t>Description</t>
  </si>
  <si>
    <t>Control</t>
  </si>
  <si>
    <t>API Documentation</t>
  </si>
  <si>
    <t>There should be API documentation of all sample input and response</t>
  </si>
  <si>
    <t>Remarks</t>
  </si>
  <si>
    <t>Deploy encryption (HTTPS) in transmit level</t>
  </si>
  <si>
    <t>Sly</t>
  </si>
  <si>
    <t>Production</t>
  </si>
  <si>
    <t>DC</t>
  </si>
  <si>
    <t>Prod/UAT/Dev</t>
  </si>
  <si>
    <t>DC/DR</t>
  </si>
  <si>
    <t>UAT</t>
  </si>
  <si>
    <t>Development</t>
  </si>
  <si>
    <t>DR</t>
  </si>
  <si>
    <t>Infrastructure  Checklist
ITSM
City Bank PLC.</t>
  </si>
  <si>
    <t>4.1 Performance requirements have been given required by server support  for system configuration.</t>
  </si>
  <si>
    <t>4.2 Satisfactory capacity estimates need to completed based on load test.</t>
  </si>
  <si>
    <t>4.4 Plan for application, system, database, and network tuning need to define</t>
  </si>
  <si>
    <t>Minimum end user BW Requirment</t>
  </si>
  <si>
    <t>UAT, SIT, PROD</t>
  </si>
  <si>
    <t>Application Vendor Feedback</t>
  </si>
  <si>
    <t>Network &amp; Application Architecture with traffic flow.</t>
  </si>
  <si>
    <t xml:space="preserve">Supported OS(windows/linux/Solaris) </t>
  </si>
  <si>
    <t>Supported Database (Oracle, etc)</t>
  </si>
  <si>
    <t>High Availability Plan</t>
  </si>
  <si>
    <t>Applciation Tier (web, app and DB) Modality</t>
  </si>
  <si>
    <t>DR Readiness (Realtime or Standalone) ?</t>
  </si>
  <si>
    <t>Backup/Restoration Process</t>
  </si>
  <si>
    <t>Version Controlling/Deployment ?</t>
  </si>
  <si>
    <t>Hardware/System/Platform</t>
  </si>
  <si>
    <t>Hardware requirements considering DC &amp; DR (At least 5 Years Projection) with Proper TPS and Hit</t>
  </si>
  <si>
    <t>The installation and configuration requirements have been met based on requirements:</t>
  </si>
  <si>
    <t>Platform Implementation way forward (Monolothic and Microservice Platform Details, if any)</t>
  </si>
  <si>
    <t>Real time Redundancy system for DR Platform and Architecture Details required</t>
  </si>
  <si>
    <t>What is the Technical Backend (Operating System, DB, etc)</t>
  </si>
  <si>
    <t>Backup Procedure and Restore process (App &amp; DB)</t>
  </si>
  <si>
    <t>What is the Infrastructure software Required to prepare Environment</t>
  </si>
  <si>
    <t>What is the Application software  and Frontend required</t>
  </si>
  <si>
    <t>SSL Certificate Required and supported for fronthand and backand</t>
  </si>
  <si>
    <t>Application Port and communication area</t>
  </si>
  <si>
    <t>End user device</t>
  </si>
  <si>
    <t>Required hardware devices (PCs, printers, etc.)  As platform is running through Web</t>
  </si>
  <si>
    <t>Performance</t>
  </si>
  <si>
    <t>4.3 How monitoring and performance Ensure with platform name</t>
  </si>
  <si>
    <t>Application</t>
  </si>
  <si>
    <t>DB</t>
  </si>
  <si>
    <t>Web</t>
  </si>
  <si>
    <t>Storage/Mount Point/Sizing</t>
  </si>
  <si>
    <t>Number Server/HA</t>
  </si>
  <si>
    <t>Is your application Hardware Load Balancer Supported?</t>
  </si>
  <si>
    <t>is your application monolithic/microservice supported? Please make sure which one</t>
  </si>
  <si>
    <t>Partner's Feedback</t>
  </si>
  <si>
    <t>Proposed Application Flow/Diagram - Confirm it Here</t>
  </si>
  <si>
    <t>Proposed Application Network FLow Diagram - Confirm it here</t>
  </si>
  <si>
    <t>Quaries</t>
  </si>
  <si>
    <t>1. Compute Requirements</t>
  </si>
  <si>
    <t>Auto-scaling capabilities for peak usage (based on concurrent sessions)</t>
  </si>
  <si>
    <t>2. Storage Requirements</t>
  </si>
  <si>
    <t>Total storage required for:</t>
  </si>
  <si>
    <t>Logs and transcripts</t>
  </si>
  <si>
    <t>Retention policy for chat logs and metadata</t>
  </si>
  <si>
    <t>3. Networking</t>
  </si>
  <si>
    <t>Bandwidth requirements for real-time responses</t>
  </si>
  <si>
    <t>Low-latency internal network for service-to-service calls</t>
  </si>
  <si>
    <t>Required ports and protocols</t>
  </si>
  <si>
    <t>4. Security &amp; Compliance</t>
  </si>
  <si>
    <t>Support for TLS 1.2 or higher</t>
  </si>
  <si>
    <t>Data encryption at rest and in transit</t>
  </si>
  <si>
    <t>Role-Based Access Control (RBAC)</t>
  </si>
  <si>
    <t>Secure key and secret management</t>
  </si>
  <si>
    <t>Audit logging support</t>
  </si>
  <si>
    <t>5. Deployment Options</t>
  </si>
  <si>
    <t>Private Cloud compatible (VM-based, containerized, or Kubernetes support)</t>
  </si>
  <si>
    <t>On-prem deployment (if required) — specify VM/OS/hypervisor compatibility</t>
  </si>
  <si>
    <t>High availability and disaster recovery architecture</t>
  </si>
  <si>
    <t>Edge deployment options (if applicable)</t>
  </si>
  <si>
    <t>7. Monitoring &amp; Observability</t>
  </si>
  <si>
    <t>Real-time logs, metrics, and alerting support</t>
  </si>
  <si>
    <t>Health check endpoints</t>
  </si>
  <si>
    <t>8. Backup &amp; Recovery</t>
  </si>
  <si>
    <t>Support for daily incremental backups and full weekly backups</t>
  </si>
  <si>
    <t>Automated restore process documentation</t>
  </si>
  <si>
    <t>Infrastructure-level support expectations (hardware, OS, container platform)</t>
  </si>
  <si>
    <t>Partners Feedback</t>
  </si>
  <si>
    <t>Comments</t>
  </si>
  <si>
    <t>Minimum/Recommended vCPU and RAM per instance</t>
  </si>
  <si>
    <t>API endpoint exposure: internal, external, or hybrid</t>
  </si>
  <si>
    <t>Compliance with standards: PCIDSS, etc</t>
  </si>
  <si>
    <t>Compatibility monitoring tools (e.g., Prometheus, Grafana, Zabbix)</t>
  </si>
  <si>
    <t>Any License if anything required</t>
  </si>
  <si>
    <t>9. Support &amp; Licensing</t>
  </si>
  <si>
    <t>Application requirement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</si>
</sst>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 Black"/>
      <family val="2"/>
    </font>
    <font>
      <b/>
      <sz val="14"/>
      <name val="Arial Black"/>
      <family val="2"/>
    </font>
    <font>
      <sz val="9"/>
      <color theme="0"/>
      <name val="Calibri"/>
      <family val="2"/>
      <scheme val="minor"/>
    </font>
    <font>
      <sz val="11"/>
      <color theme="1"/>
      <name val="Arial Black"/>
      <family val="2"/>
    </font>
    <font>
      <b/>
      <sz val="10"/>
      <color theme="1"/>
      <name val="Arial Black"/>
      <family val="2"/>
    </font>
    <font>
      <sz val="10"/>
      <color theme="1"/>
      <name val="Arial Black"/>
      <family val="2"/>
    </font>
    <font>
      <i/>
      <sz val="10"/>
      <color theme="1"/>
      <name val="Calibri"/>
      <family val="2"/>
      <scheme val="minor"/>
    </font>
    <font>
      <b/>
      <sz val="12"/>
      <name val="Arial Black"/>
      <family val="2"/>
    </font>
    <font>
      <b/>
      <sz val="12"/>
      <color theme="1"/>
      <name val="Arial Black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0FEF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2" fillId="0" borderId="0"/>
  </cellStyleXfs>
  <cellXfs count="121">
    <xf numFmtId="0" fontId="0" fillId="0" borderId="0" xfId="0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vertical="top"/>
      <protection locked="0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3" borderId="19" xfId="0" applyFont="1" applyFill="1" applyBorder="1"/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3" borderId="9" xfId="0" applyFont="1" applyFill="1" applyBorder="1"/>
    <xf numFmtId="1" fontId="0" fillId="0" borderId="20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5" fillId="3" borderId="21" xfId="0" applyFont="1" applyFill="1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49" fontId="0" fillId="0" borderId="0" xfId="0" applyNumberFormat="1"/>
    <xf numFmtId="1" fontId="15" fillId="0" borderId="13" xfId="0" applyNumberFormat="1" applyFont="1" applyBorder="1" applyAlignment="1">
      <alignment horizontal="center" vertical="center"/>
    </xf>
    <xf numFmtId="0" fontId="1" fillId="0" borderId="0" xfId="0" applyFont="1"/>
    <xf numFmtId="0" fontId="6" fillId="0" borderId="13" xfId="0" applyFont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 vertical="center"/>
    </xf>
    <xf numFmtId="1" fontId="20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 applyProtection="1">
      <alignment horizontal="left" vertical="top"/>
      <protection locked="0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/>
    <xf numFmtId="0" fontId="7" fillId="8" borderId="1" xfId="0" applyFont="1" applyFill="1" applyBorder="1" applyAlignment="1">
      <alignment horizontal="center" vertical="center"/>
    </xf>
    <xf numFmtId="0" fontId="5" fillId="0" borderId="27" xfId="0" applyFont="1" applyBorder="1" applyAlignment="1">
      <alignment vertical="center"/>
    </xf>
    <xf numFmtId="0" fontId="0" fillId="0" borderId="27" xfId="0" applyBorder="1" applyAlignment="1">
      <alignment horizontal="center" vertical="center"/>
    </xf>
    <xf numFmtId="0" fontId="7" fillId="8" borderId="27" xfId="0" applyFont="1" applyFill="1" applyBorder="1" applyAlignment="1">
      <alignment horizontal="center" vertical="center"/>
    </xf>
    <xf numFmtId="0" fontId="21" fillId="0" borderId="0" xfId="0" applyFont="1" applyAlignment="1" applyProtection="1">
      <alignment horizontal="left" vertical="top" wrapText="1"/>
      <protection locked="0"/>
    </xf>
    <xf numFmtId="0" fontId="21" fillId="0" borderId="0" xfId="0" applyFont="1" applyAlignment="1">
      <alignment horizontal="left" vertical="top" wrapText="1"/>
    </xf>
    <xf numFmtId="0" fontId="9" fillId="0" borderId="0" xfId="0" applyFont="1" applyAlignment="1">
      <alignment vertical="center" wrapText="1"/>
    </xf>
    <xf numFmtId="0" fontId="10" fillId="0" borderId="0" xfId="0" applyFont="1"/>
    <xf numFmtId="0" fontId="0" fillId="0" borderId="10" xfId="0" applyBorder="1"/>
    <xf numFmtId="0" fontId="0" fillId="0" borderId="4" xfId="0" applyBorder="1"/>
    <xf numFmtId="0" fontId="0" fillId="0" borderId="5" xfId="0" applyBorder="1"/>
    <xf numFmtId="0" fontId="0" fillId="0" borderId="9" xfId="0" applyBorder="1"/>
    <xf numFmtId="0" fontId="0" fillId="0" borderId="11" xfId="0" applyBorder="1"/>
    <xf numFmtId="0" fontId="5" fillId="10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vertical="center"/>
    </xf>
    <xf numFmtId="0" fontId="0" fillId="0" borderId="25" xfId="0" applyBorder="1"/>
    <xf numFmtId="0" fontId="5" fillId="0" borderId="0" xfId="0" applyFont="1" applyAlignment="1">
      <alignment vertical="center"/>
    </xf>
    <xf numFmtId="0" fontId="0" fillId="0" borderId="28" xfId="0" applyBorder="1"/>
    <xf numFmtId="0" fontId="0" fillId="0" borderId="26" xfId="0" applyBorder="1"/>
    <xf numFmtId="0" fontId="5" fillId="0" borderId="0" xfId="0" applyFont="1" applyAlignment="1" applyProtection="1">
      <alignment vertical="center"/>
      <protection locked="0"/>
    </xf>
    <xf numFmtId="0" fontId="4" fillId="12" borderId="0" xfId="0" applyFont="1" applyFill="1" applyAlignment="1" applyProtection="1">
      <alignment horizontal="center" vertical="center"/>
      <protection locked="0"/>
    </xf>
    <xf numFmtId="0" fontId="4" fillId="12" borderId="0" xfId="0" applyFont="1" applyFill="1" applyAlignment="1">
      <alignment horizontal="center" vertical="center" wrapText="1"/>
    </xf>
    <xf numFmtId="0" fontId="4" fillId="12" borderId="0" xfId="0" applyFont="1" applyFill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23" fillId="13" borderId="1" xfId="0" applyFont="1" applyFill="1" applyBorder="1" applyAlignment="1">
      <alignment vertical="center" wrapText="1"/>
    </xf>
    <xf numFmtId="0" fontId="24" fillId="13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vertical="top"/>
    </xf>
    <xf numFmtId="0" fontId="9" fillId="2" borderId="9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9" fillId="2" borderId="9" xfId="0" applyFont="1" applyFill="1" applyBorder="1" applyAlignment="1" applyProtection="1">
      <alignment horizontal="right" vertical="center" wrapText="1"/>
      <protection locked="0"/>
    </xf>
    <xf numFmtId="0" fontId="9" fillId="2" borderId="0" xfId="0" applyFont="1" applyFill="1" applyAlignment="1" applyProtection="1">
      <alignment horizontal="right" vertical="center" wrapText="1"/>
      <protection locked="0"/>
    </xf>
    <xf numFmtId="0" fontId="7" fillId="0" borderId="10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0" fontId="4" fillId="6" borderId="12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2"/>
    <cellStyle name="Normal 5" xfId="3"/>
  </cellStyles>
  <dxfs count="16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8" tint="-0.49998474074526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144303</xdr:colOff>
      <xdr:row>0</xdr:row>
      <xdr:rowOff>558800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923235" cy="558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954914</xdr:colOff>
      <xdr:row>0</xdr:row>
      <xdr:rowOff>609600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74F35F-C42F-4C9E-B793-257DA513BD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54914" cy="609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</xdr:colOff>
      <xdr:row>0</xdr:row>
      <xdr:rowOff>33866</xdr:rowOff>
    </xdr:from>
    <xdr:to>
      <xdr:col>0</xdr:col>
      <xdr:colOff>940168</xdr:colOff>
      <xdr:row>0</xdr:row>
      <xdr:rowOff>529166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33" y="33866"/>
          <a:ext cx="923235" cy="4953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8467</xdr:colOff>
      <xdr:row>0</xdr:row>
      <xdr:rowOff>0</xdr:rowOff>
    </xdr:from>
    <xdr:to>
      <xdr:col>0</xdr:col>
      <xdr:colOff>1002720</xdr:colOff>
      <xdr:row>0</xdr:row>
      <xdr:rowOff>558800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7" y="0"/>
          <a:ext cx="994253" cy="558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389467</xdr:colOff>
      <xdr:row>0</xdr:row>
      <xdr:rowOff>442561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9667" cy="435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le3" displayName="Table3" ref="A2:E32" totalsRowShown="0" headerRowDxfId="6" dataDxfId="5">
  <autoFilter ref="A2:E32"/>
  <tableColumns count="5">
    <tableColumn id="1" name="Sly" dataDxfId="4"/>
    <tableColumn id="2" name="Quaries" dataDxfId="3"/>
    <tableColumn id="3" name="Application Vendor Feedback" dataDxfId="2"/>
    <tableColumn id="5" name="Partner's Feedback" dataDxfId="1"/>
    <tableColumn id="4" name="Comment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showGridLines="0" tabSelected="1" zoomScale="90" zoomScaleNormal="90" workbookViewId="0">
      <selection activeCell="F7" sqref="F7"/>
    </sheetView>
  </sheetViews>
  <sheetFormatPr defaultRowHeight="14.5" x14ac:dyDescent="0.35"/>
  <cols>
    <col min="1" max="1" width="11.36328125" customWidth="1"/>
    <col min="2" max="3" width="26.6328125" customWidth="1"/>
    <col min="4" max="4" width="36.1796875" customWidth="1"/>
    <col min="5" max="5" width="26.54296875" customWidth="1"/>
    <col min="6" max="6" width="24.6328125" customWidth="1"/>
    <col min="7" max="7" width="20.81640625" customWidth="1"/>
  </cols>
  <sheetData>
    <row r="1" spans="1:24" s="61" customFormat="1" ht="45" customHeight="1" thickBot="1" x14ac:dyDescent="0.4">
      <c r="A1" s="90" t="s">
        <v>71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60"/>
      <c r="M1" s="60"/>
      <c r="N1" s="60"/>
      <c r="O1" s="60"/>
      <c r="P1" s="60"/>
      <c r="Q1" s="60"/>
      <c r="R1" s="60"/>
      <c r="S1" s="60"/>
    </row>
    <row r="2" spans="1:24" x14ac:dyDescent="0.35">
      <c r="A2" s="62"/>
      <c r="B2" s="63"/>
      <c r="C2" s="63"/>
      <c r="D2" s="63"/>
      <c r="E2" s="63"/>
      <c r="F2" s="63"/>
      <c r="G2" s="63"/>
      <c r="H2" s="63"/>
      <c r="I2" s="63"/>
      <c r="J2" s="63"/>
      <c r="K2" s="64"/>
    </row>
    <row r="3" spans="1:24" ht="32.4" customHeight="1" x14ac:dyDescent="0.35">
      <c r="A3" s="65"/>
      <c r="K3" s="66"/>
      <c r="W3" t="s">
        <v>64</v>
      </c>
      <c r="X3" t="s">
        <v>65</v>
      </c>
    </row>
    <row r="4" spans="1:24" x14ac:dyDescent="0.35">
      <c r="A4" s="65"/>
      <c r="K4" s="66"/>
      <c r="W4" t="s">
        <v>68</v>
      </c>
      <c r="X4" t="s">
        <v>70</v>
      </c>
    </row>
    <row r="5" spans="1:24" ht="18.5" x14ac:dyDescent="0.35">
      <c r="A5" s="65"/>
      <c r="B5" s="92"/>
      <c r="C5" s="92"/>
      <c r="D5" s="92"/>
      <c r="E5" s="92"/>
      <c r="F5" s="92"/>
      <c r="K5" s="66"/>
      <c r="W5" t="s">
        <v>69</v>
      </c>
    </row>
    <row r="6" spans="1:24" ht="18.649999999999999" customHeight="1" x14ac:dyDescent="0.35">
      <c r="A6" s="65"/>
      <c r="B6" s="67" t="s">
        <v>101</v>
      </c>
      <c r="C6" s="67" t="s">
        <v>105</v>
      </c>
      <c r="D6" s="68" t="s">
        <v>66</v>
      </c>
      <c r="E6" s="67" t="s">
        <v>104</v>
      </c>
      <c r="F6" s="67" t="s">
        <v>67</v>
      </c>
      <c r="K6" s="66"/>
    </row>
    <row r="7" spans="1:24" ht="18" customHeight="1" x14ac:dyDescent="0.35">
      <c r="A7" s="65"/>
      <c r="B7" s="69"/>
      <c r="C7" s="69"/>
      <c r="D7" s="69"/>
      <c r="E7" s="69"/>
      <c r="F7" s="69"/>
      <c r="K7" s="66"/>
    </row>
    <row r="8" spans="1:24" ht="18" customHeight="1" x14ac:dyDescent="0.35">
      <c r="A8" s="65"/>
      <c r="B8" s="69"/>
      <c r="C8" s="69"/>
      <c r="D8" s="69"/>
      <c r="E8" s="69"/>
      <c r="F8" s="69"/>
      <c r="K8" s="66"/>
    </row>
    <row r="9" spans="1:24" ht="18" customHeight="1" x14ac:dyDescent="0.35">
      <c r="A9" s="65"/>
      <c r="B9" s="69"/>
      <c r="C9" s="69"/>
      <c r="D9" s="69"/>
      <c r="E9" s="69"/>
      <c r="F9" s="69"/>
      <c r="K9" s="66"/>
    </row>
    <row r="10" spans="1:24" ht="18" customHeight="1" x14ac:dyDescent="0.35">
      <c r="A10" s="65"/>
      <c r="B10" s="69"/>
      <c r="C10" s="69"/>
      <c r="D10" s="69"/>
      <c r="E10" s="69"/>
      <c r="F10" s="69"/>
      <c r="K10" s="66"/>
    </row>
    <row r="11" spans="1:24" ht="18" customHeight="1" x14ac:dyDescent="0.35">
      <c r="A11" s="65"/>
      <c r="B11" s="69"/>
      <c r="C11" s="69"/>
      <c r="D11" s="69"/>
      <c r="E11" s="69"/>
      <c r="F11" s="69"/>
      <c r="K11" s="66"/>
    </row>
    <row r="12" spans="1:24" ht="18" customHeight="1" x14ac:dyDescent="0.35">
      <c r="B12" s="83"/>
      <c r="C12" s="83"/>
      <c r="D12" s="83"/>
      <c r="E12" s="83"/>
      <c r="F12" s="83"/>
    </row>
    <row r="13" spans="1:24" ht="18" customHeight="1" x14ac:dyDescent="0.35">
      <c r="A13" s="65"/>
      <c r="B13" s="93"/>
      <c r="C13" s="93"/>
      <c r="D13" s="93"/>
      <c r="E13" s="93"/>
      <c r="F13" s="93"/>
      <c r="K13" s="66"/>
    </row>
    <row r="14" spans="1:24" ht="18" customHeight="1" x14ac:dyDescent="0.35">
      <c r="A14" s="65"/>
      <c r="B14" s="70" t="s">
        <v>102</v>
      </c>
      <c r="C14" s="67" t="s">
        <v>105</v>
      </c>
      <c r="D14" s="70" t="s">
        <v>66</v>
      </c>
      <c r="E14" s="67" t="s">
        <v>104</v>
      </c>
      <c r="F14" s="70" t="s">
        <v>67</v>
      </c>
      <c r="K14" s="66"/>
    </row>
    <row r="15" spans="1:24" ht="18" customHeight="1" x14ac:dyDescent="0.35">
      <c r="A15" s="65"/>
      <c r="B15" s="72"/>
      <c r="C15" s="72"/>
      <c r="D15" s="72"/>
      <c r="E15" s="72"/>
      <c r="F15" s="72"/>
      <c r="K15" s="66"/>
    </row>
    <row r="16" spans="1:24" ht="18" customHeight="1" x14ac:dyDescent="0.35">
      <c r="A16" s="65"/>
      <c r="B16" s="72"/>
      <c r="C16" s="72"/>
      <c r="D16" s="72"/>
      <c r="E16" s="72"/>
      <c r="F16" s="72"/>
      <c r="K16" s="66"/>
    </row>
    <row r="17" spans="1:11" ht="18" customHeight="1" x14ac:dyDescent="0.35">
      <c r="A17" s="65"/>
      <c r="B17" s="72"/>
      <c r="C17" s="72"/>
      <c r="D17" s="72"/>
      <c r="E17" s="72"/>
      <c r="F17" s="72"/>
      <c r="K17" s="66"/>
    </row>
    <row r="18" spans="1:11" ht="14.4" customHeight="1" x14ac:dyDescent="0.35">
      <c r="A18" s="65"/>
      <c r="K18" s="66"/>
    </row>
    <row r="19" spans="1:11" ht="18.5" x14ac:dyDescent="0.35">
      <c r="A19" s="65"/>
      <c r="B19" s="93"/>
      <c r="C19" s="93"/>
      <c r="D19" s="93"/>
      <c r="E19" s="93"/>
      <c r="F19" s="93"/>
      <c r="K19" s="66"/>
    </row>
    <row r="20" spans="1:11" x14ac:dyDescent="0.35">
      <c r="A20" s="65"/>
      <c r="B20" s="70" t="s">
        <v>103</v>
      </c>
      <c r="C20" s="67" t="s">
        <v>105</v>
      </c>
      <c r="D20" s="71" t="s">
        <v>66</v>
      </c>
      <c r="E20" s="67" t="s">
        <v>104</v>
      </c>
      <c r="F20" s="70" t="s">
        <v>67</v>
      </c>
      <c r="K20" s="66"/>
    </row>
    <row r="21" spans="1:11" ht="24.65" customHeight="1" x14ac:dyDescent="0.35">
      <c r="A21" s="65"/>
      <c r="B21" s="70"/>
      <c r="C21" s="70"/>
      <c r="D21" s="72"/>
      <c r="E21" s="73"/>
      <c r="F21" s="72"/>
      <c r="K21" s="66"/>
    </row>
    <row r="22" spans="1:11" ht="19.25" customHeight="1" x14ac:dyDescent="0.35">
      <c r="A22" s="65"/>
      <c r="B22" s="70"/>
      <c r="C22" s="70"/>
      <c r="D22" s="70"/>
      <c r="E22" s="70"/>
      <c r="F22" s="70"/>
      <c r="K22" s="66"/>
    </row>
    <row r="23" spans="1:11" ht="19.25" customHeight="1" x14ac:dyDescent="0.35">
      <c r="A23" s="65"/>
      <c r="B23" s="70"/>
      <c r="C23" s="70"/>
      <c r="D23" s="70"/>
      <c r="E23" s="70"/>
      <c r="F23" s="70"/>
      <c r="K23" s="66"/>
    </row>
    <row r="24" spans="1:11" ht="19.25" customHeight="1" x14ac:dyDescent="0.35">
      <c r="A24" s="65"/>
      <c r="K24" s="66"/>
    </row>
    <row r="25" spans="1:11" x14ac:dyDescent="0.35">
      <c r="K25" s="74"/>
    </row>
    <row r="26" spans="1:11" x14ac:dyDescent="0.35">
      <c r="H26" s="75"/>
      <c r="I26" s="75"/>
      <c r="K26" s="74"/>
    </row>
    <row r="27" spans="1:11" x14ac:dyDescent="0.35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7"/>
    </row>
  </sheetData>
  <mergeCells count="4">
    <mergeCell ref="A1:K1"/>
    <mergeCell ref="B5:F5"/>
    <mergeCell ref="B13:F13"/>
    <mergeCell ref="B19:F19"/>
  </mergeCells>
  <dataValidations count="2">
    <dataValidation type="list" allowBlank="1" showInputMessage="1" showErrorMessage="1" sqref="F21:F23 F15:F17 E7:E11">
      <formula1>$X$3:$X$4</formula1>
    </dataValidation>
    <dataValidation type="list" allowBlank="1" showInputMessage="1" showErrorMessage="1" sqref="D7:D11 D21:D23 E15:E17">
      <formula1>$W$3:$W$5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opLeftCell="A16" workbookViewId="0">
      <selection activeCell="A9" sqref="A9"/>
    </sheetView>
  </sheetViews>
  <sheetFormatPr defaultRowHeight="14.5" x14ac:dyDescent="0.35"/>
  <cols>
    <col min="1" max="1" width="75.90625" bestFit="1" customWidth="1"/>
    <col min="2" max="2" width="21.36328125" customWidth="1"/>
    <col min="3" max="3" width="12.453125" bestFit="1" customWidth="1"/>
  </cols>
  <sheetData>
    <row r="1" spans="1:3" ht="48.65" customHeight="1" x14ac:dyDescent="0.35">
      <c r="A1" s="94" t="s">
        <v>71</v>
      </c>
      <c r="B1" s="95"/>
      <c r="C1" s="95"/>
    </row>
    <row r="2" spans="1:3" ht="17.5" x14ac:dyDescent="0.35">
      <c r="A2" s="87" t="s">
        <v>112</v>
      </c>
      <c r="B2" s="87" t="s">
        <v>140</v>
      </c>
      <c r="C2" s="87" t="s">
        <v>141</v>
      </c>
    </row>
    <row r="3" spans="1:3" x14ac:dyDescent="0.35">
      <c r="A3" s="50" t="s">
        <v>142</v>
      </c>
      <c r="B3" s="46"/>
      <c r="C3" s="46"/>
    </row>
    <row r="4" spans="1:3" x14ac:dyDescent="0.35">
      <c r="A4" s="50" t="s">
        <v>113</v>
      </c>
      <c r="B4" s="46"/>
      <c r="C4" s="46"/>
    </row>
    <row r="5" spans="1:3" ht="17.5" x14ac:dyDescent="0.35">
      <c r="A5" s="87" t="s">
        <v>114</v>
      </c>
      <c r="B5" s="46"/>
      <c r="C5" s="46"/>
    </row>
    <row r="6" spans="1:3" ht="10.25" customHeight="1" x14ac:dyDescent="0.35">
      <c r="A6" s="87"/>
      <c r="B6" s="46"/>
      <c r="C6" s="46"/>
    </row>
    <row r="7" spans="1:3" x14ac:dyDescent="0.35">
      <c r="A7" s="89" t="s">
        <v>115</v>
      </c>
      <c r="B7" s="46"/>
      <c r="C7" s="46"/>
    </row>
    <row r="8" spans="1:3" x14ac:dyDescent="0.35">
      <c r="A8" s="89" t="s">
        <v>148</v>
      </c>
      <c r="B8" s="46"/>
      <c r="C8" s="46"/>
    </row>
    <row r="9" spans="1:3" x14ac:dyDescent="0.35">
      <c r="A9" s="89" t="s">
        <v>116</v>
      </c>
      <c r="B9" s="46"/>
      <c r="C9" s="46"/>
    </row>
    <row r="10" spans="1:3" x14ac:dyDescent="0.35">
      <c r="A10" s="89" t="s">
        <v>117</v>
      </c>
      <c r="B10" s="46"/>
      <c r="C10" s="46"/>
    </row>
    <row r="11" spans="1:3" ht="12" customHeight="1" x14ac:dyDescent="0.35">
      <c r="A11" s="46"/>
      <c r="B11" s="46"/>
      <c r="C11" s="46"/>
    </row>
    <row r="12" spans="1:3" ht="17.5" x14ac:dyDescent="0.35">
      <c r="A12" s="87" t="s">
        <v>118</v>
      </c>
      <c r="B12" s="46"/>
      <c r="C12" s="46"/>
    </row>
    <row r="13" spans="1:3" ht="10.75" customHeight="1" x14ac:dyDescent="0.35">
      <c r="A13" s="88"/>
      <c r="B13" s="46"/>
      <c r="C13" s="46"/>
    </row>
    <row r="14" spans="1:3" x14ac:dyDescent="0.35">
      <c r="A14" s="89" t="s">
        <v>119</v>
      </c>
      <c r="B14" s="46"/>
      <c r="C14" s="46"/>
    </row>
    <row r="15" spans="1:3" x14ac:dyDescent="0.35">
      <c r="A15" s="89" t="s">
        <v>120</v>
      </c>
      <c r="B15" s="46"/>
      <c r="C15" s="46"/>
    </row>
    <row r="16" spans="1:3" x14ac:dyDescent="0.35">
      <c r="A16" s="89" t="s">
        <v>143</v>
      </c>
      <c r="B16" s="46"/>
      <c r="C16" s="46"/>
    </row>
    <row r="17" spans="1:3" x14ac:dyDescent="0.35">
      <c r="A17" s="89" t="s">
        <v>121</v>
      </c>
      <c r="B17" s="46"/>
      <c r="C17" s="46"/>
    </row>
    <row r="18" spans="1:3" ht="9" customHeight="1" x14ac:dyDescent="0.35">
      <c r="A18" s="46"/>
      <c r="B18" s="46"/>
      <c r="C18" s="46"/>
    </row>
    <row r="19" spans="1:3" ht="17.5" x14ac:dyDescent="0.35">
      <c r="A19" s="87" t="s">
        <v>122</v>
      </c>
      <c r="B19" s="46"/>
      <c r="C19" s="46"/>
    </row>
    <row r="20" spans="1:3" x14ac:dyDescent="0.35">
      <c r="A20" s="89" t="s">
        <v>123</v>
      </c>
      <c r="B20" s="46"/>
      <c r="C20" s="46"/>
    </row>
    <row r="21" spans="1:3" x14ac:dyDescent="0.35">
      <c r="A21" s="89" t="s">
        <v>124</v>
      </c>
      <c r="B21" s="46"/>
      <c r="C21" s="46"/>
    </row>
    <row r="22" spans="1:3" x14ac:dyDescent="0.35">
      <c r="A22" s="89" t="s">
        <v>125</v>
      </c>
      <c r="B22" s="46"/>
      <c r="C22" s="46"/>
    </row>
    <row r="23" spans="1:3" x14ac:dyDescent="0.35">
      <c r="A23" s="89" t="s">
        <v>126</v>
      </c>
      <c r="B23" s="46"/>
      <c r="C23" s="46"/>
    </row>
    <row r="24" spans="1:3" x14ac:dyDescent="0.35">
      <c r="A24" s="89" t="s">
        <v>144</v>
      </c>
      <c r="B24" s="46"/>
      <c r="C24" s="46"/>
    </row>
    <row r="25" spans="1:3" x14ac:dyDescent="0.35">
      <c r="A25" s="89" t="s">
        <v>127</v>
      </c>
      <c r="B25" s="46"/>
      <c r="C25" s="46"/>
    </row>
    <row r="26" spans="1:3" ht="9" customHeight="1" x14ac:dyDescent="0.35">
      <c r="A26" s="46"/>
      <c r="B26" s="46"/>
      <c r="C26" s="46"/>
    </row>
    <row r="27" spans="1:3" ht="17.5" x14ac:dyDescent="0.35">
      <c r="A27" s="87" t="s">
        <v>128</v>
      </c>
      <c r="B27" s="46"/>
      <c r="C27" s="46"/>
    </row>
    <row r="28" spans="1:3" x14ac:dyDescent="0.35">
      <c r="A28" s="89" t="s">
        <v>129</v>
      </c>
      <c r="B28" s="46"/>
      <c r="C28" s="46"/>
    </row>
    <row r="29" spans="1:3" x14ac:dyDescent="0.35">
      <c r="A29" s="89" t="s">
        <v>130</v>
      </c>
      <c r="B29" s="46"/>
      <c r="C29" s="46"/>
    </row>
    <row r="30" spans="1:3" x14ac:dyDescent="0.35">
      <c r="A30" s="89" t="s">
        <v>131</v>
      </c>
      <c r="B30" s="46"/>
      <c r="C30" s="46"/>
    </row>
    <row r="31" spans="1:3" x14ac:dyDescent="0.35">
      <c r="A31" s="89" t="s">
        <v>132</v>
      </c>
      <c r="B31" s="46"/>
      <c r="C31" s="46"/>
    </row>
    <row r="32" spans="1:3" x14ac:dyDescent="0.35">
      <c r="A32" s="89"/>
      <c r="B32" s="46"/>
      <c r="C32" s="46"/>
    </row>
    <row r="33" spans="1:3" ht="17.5" x14ac:dyDescent="0.35">
      <c r="A33" s="87" t="s">
        <v>133</v>
      </c>
      <c r="B33" s="46"/>
      <c r="C33" s="46"/>
    </row>
    <row r="34" spans="1:3" x14ac:dyDescent="0.35">
      <c r="A34" s="89" t="s">
        <v>145</v>
      </c>
      <c r="B34" s="46"/>
      <c r="C34" s="46"/>
    </row>
    <row r="35" spans="1:3" x14ac:dyDescent="0.35">
      <c r="A35" s="89" t="s">
        <v>134</v>
      </c>
      <c r="B35" s="46"/>
      <c r="C35" s="46"/>
    </row>
    <row r="36" spans="1:3" x14ac:dyDescent="0.35">
      <c r="A36" s="89" t="s">
        <v>135</v>
      </c>
      <c r="B36" s="46"/>
      <c r="C36" s="46"/>
    </row>
    <row r="37" spans="1:3" x14ac:dyDescent="0.35">
      <c r="A37" s="89"/>
      <c r="B37" s="46"/>
      <c r="C37" s="46"/>
    </row>
    <row r="38" spans="1:3" ht="17.5" x14ac:dyDescent="0.35">
      <c r="A38" s="87" t="s">
        <v>136</v>
      </c>
      <c r="B38" s="46"/>
      <c r="C38" s="46"/>
    </row>
    <row r="39" spans="1:3" x14ac:dyDescent="0.35">
      <c r="A39" s="89" t="s">
        <v>137</v>
      </c>
      <c r="B39" s="46"/>
      <c r="C39" s="46"/>
    </row>
    <row r="40" spans="1:3" x14ac:dyDescent="0.35">
      <c r="A40" s="89" t="s">
        <v>138</v>
      </c>
      <c r="B40" s="46"/>
      <c r="C40" s="46"/>
    </row>
    <row r="41" spans="1:3" x14ac:dyDescent="0.35">
      <c r="A41" s="46"/>
      <c r="B41" s="46"/>
      <c r="C41" s="46"/>
    </row>
    <row r="42" spans="1:3" x14ac:dyDescent="0.35">
      <c r="A42" s="89"/>
      <c r="B42" s="46"/>
      <c r="C42" s="46"/>
    </row>
    <row r="43" spans="1:3" ht="17.5" x14ac:dyDescent="0.35">
      <c r="A43" s="87" t="s">
        <v>147</v>
      </c>
      <c r="B43" s="46"/>
      <c r="C43" s="46"/>
    </row>
    <row r="44" spans="1:3" x14ac:dyDescent="0.35">
      <c r="A44" s="89" t="s">
        <v>139</v>
      </c>
      <c r="B44" s="46"/>
      <c r="C44" s="46"/>
    </row>
    <row r="45" spans="1:3" x14ac:dyDescent="0.35">
      <c r="A45" s="89" t="s">
        <v>146</v>
      </c>
      <c r="B45" s="46"/>
      <c r="C45" s="46"/>
    </row>
  </sheetData>
  <mergeCells count="1">
    <mergeCell ref="A1:C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zoomScale="90" zoomScaleNormal="90" workbookViewId="0">
      <selection activeCell="A37" sqref="A37"/>
    </sheetView>
  </sheetViews>
  <sheetFormatPr defaultRowHeight="14.5" x14ac:dyDescent="0.35"/>
  <cols>
    <col min="1" max="1" width="21.54296875" customWidth="1"/>
    <col min="2" max="2" width="20.08984375" customWidth="1"/>
    <col min="3" max="3" width="18" customWidth="1"/>
    <col min="4" max="4" width="19.36328125" customWidth="1"/>
    <col min="5" max="5" width="13.90625" customWidth="1"/>
    <col min="6" max="6" width="12.36328125" customWidth="1"/>
  </cols>
  <sheetData>
    <row r="1" spans="1:14" s="61" customFormat="1" ht="45" customHeight="1" thickBot="1" x14ac:dyDescent="0.4">
      <c r="A1" s="90" t="s">
        <v>71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2" spans="1:14" ht="14.4" customHeight="1" x14ac:dyDescent="0.35">
      <c r="A2" s="96" t="s">
        <v>109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8"/>
    </row>
    <row r="3" spans="1:14" ht="14.4" customHeight="1" x14ac:dyDescent="0.35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</row>
    <row r="4" spans="1:14" ht="14.4" customHeight="1" x14ac:dyDescent="0.35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ht="14.4" customHeight="1" x14ac:dyDescent="0.35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1"/>
    </row>
    <row r="6" spans="1:14" ht="14.4" customHeight="1" x14ac:dyDescent="0.35">
      <c r="A6" s="99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1"/>
    </row>
    <row r="7" spans="1:14" ht="14.4" customHeight="1" x14ac:dyDescent="0.35">
      <c r="A7" s="99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1"/>
    </row>
    <row r="8" spans="1:14" ht="14.4" customHeight="1" x14ac:dyDescent="0.35">
      <c r="A8" s="99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1"/>
    </row>
    <row r="9" spans="1:14" ht="14.4" customHeight="1" x14ac:dyDescent="0.35">
      <c r="A9" s="99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1"/>
    </row>
    <row r="10" spans="1:14" ht="14.4" customHeight="1" x14ac:dyDescent="0.35">
      <c r="A10" s="99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1"/>
    </row>
    <row r="11" spans="1:14" ht="14.4" customHeight="1" x14ac:dyDescent="0.35">
      <c r="A11" s="99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1"/>
    </row>
    <row r="12" spans="1:14" ht="14.4" customHeight="1" x14ac:dyDescent="0.35">
      <c r="A12" s="99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1"/>
    </row>
    <row r="13" spans="1:14" ht="14.4" customHeight="1" x14ac:dyDescent="0.35">
      <c r="A13" s="99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1"/>
    </row>
    <row r="14" spans="1:14" ht="14.4" customHeight="1" x14ac:dyDescent="0.35">
      <c r="A14" s="99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1"/>
    </row>
    <row r="15" spans="1:14" ht="14.4" customHeight="1" x14ac:dyDescent="0.35">
      <c r="A15" s="99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1"/>
    </row>
    <row r="16" spans="1:14" ht="14.4" customHeight="1" x14ac:dyDescent="0.35">
      <c r="A16" s="99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1"/>
    </row>
    <row r="17" spans="1:14" ht="14.4" customHeight="1" x14ac:dyDescent="0.35">
      <c r="A17" s="99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1"/>
    </row>
    <row r="18" spans="1:14" ht="14.4" customHeight="1" x14ac:dyDescent="0.35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1"/>
    </row>
    <row r="19" spans="1:14" ht="14.4" customHeight="1" x14ac:dyDescent="0.35">
      <c r="A19" s="99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1"/>
    </row>
    <row r="20" spans="1:14" ht="14.4" customHeight="1" x14ac:dyDescent="0.35">
      <c r="A20" s="99"/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1"/>
    </row>
    <row r="21" spans="1:14" ht="15" customHeight="1" x14ac:dyDescent="0.35">
      <c r="A21" s="99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1"/>
    </row>
    <row r="22" spans="1:14" x14ac:dyDescent="0.35">
      <c r="A22" s="99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1"/>
    </row>
    <row r="23" spans="1:14" x14ac:dyDescent="0.35">
      <c r="A23" s="99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1"/>
    </row>
    <row r="24" spans="1:14" x14ac:dyDescent="0.35">
      <c r="A24" s="99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1"/>
    </row>
    <row r="25" spans="1:14" x14ac:dyDescent="0.35">
      <c r="A25" s="99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1"/>
    </row>
    <row r="26" spans="1:14" x14ac:dyDescent="0.35">
      <c r="A26" s="99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1"/>
    </row>
    <row r="27" spans="1:14" x14ac:dyDescent="0.35">
      <c r="A27" s="99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1"/>
    </row>
    <row r="28" spans="1:14" x14ac:dyDescent="0.35">
      <c r="A28" s="99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1"/>
    </row>
    <row r="29" spans="1:14" x14ac:dyDescent="0.35">
      <c r="A29" s="99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1"/>
    </row>
    <row r="30" spans="1:14" x14ac:dyDescent="0.35">
      <c r="A30" s="99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1"/>
    </row>
    <row r="31" spans="1:14" x14ac:dyDescent="0.35">
      <c r="A31" s="99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1"/>
    </row>
    <row r="32" spans="1:14" x14ac:dyDescent="0.35">
      <c r="A32" s="99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1"/>
    </row>
    <row r="33" spans="1:14" x14ac:dyDescent="0.35">
      <c r="A33" s="99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1"/>
    </row>
    <row r="34" spans="1:14" x14ac:dyDescent="0.35">
      <c r="A34" s="99"/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1"/>
    </row>
    <row r="35" spans="1:14" x14ac:dyDescent="0.35">
      <c r="A35" s="99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1"/>
    </row>
    <row r="36" spans="1:14" ht="15" thickBot="1" x14ac:dyDescent="0.4">
      <c r="A36" s="102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4"/>
    </row>
  </sheetData>
  <mergeCells count="2">
    <mergeCell ref="A1:N1"/>
    <mergeCell ref="A2:N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zoomScale="90" zoomScaleNormal="90" workbookViewId="0">
      <selection activeCell="A31" sqref="A31"/>
    </sheetView>
  </sheetViews>
  <sheetFormatPr defaultRowHeight="14.5" x14ac:dyDescent="0.35"/>
  <cols>
    <col min="1" max="1" width="21.54296875" customWidth="1"/>
    <col min="2" max="2" width="20.08984375" customWidth="1"/>
    <col min="3" max="3" width="18" customWidth="1"/>
    <col min="4" max="4" width="19.36328125" customWidth="1"/>
    <col min="5" max="5" width="13.90625" customWidth="1"/>
    <col min="6" max="6" width="12.36328125" customWidth="1"/>
  </cols>
  <sheetData>
    <row r="1" spans="1:14" s="61" customFormat="1" ht="45" customHeight="1" thickBot="1" x14ac:dyDescent="0.4">
      <c r="A1" s="90" t="s">
        <v>71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</row>
    <row r="2" spans="1:14" ht="14.4" customHeight="1" x14ac:dyDescent="0.35">
      <c r="A2" s="96" t="s">
        <v>110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8"/>
    </row>
    <row r="3" spans="1:14" ht="14.4" customHeight="1" x14ac:dyDescent="0.35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</row>
    <row r="4" spans="1:14" ht="14.4" customHeight="1" x14ac:dyDescent="0.35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1"/>
    </row>
    <row r="5" spans="1:14" ht="14.4" customHeight="1" x14ac:dyDescent="0.35">
      <c r="A5" s="99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1"/>
    </row>
    <row r="6" spans="1:14" ht="14.4" customHeight="1" x14ac:dyDescent="0.35">
      <c r="A6" s="99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1"/>
    </row>
    <row r="7" spans="1:14" ht="14.4" customHeight="1" x14ac:dyDescent="0.35">
      <c r="A7" s="99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1"/>
    </row>
    <row r="8" spans="1:14" ht="14.4" customHeight="1" x14ac:dyDescent="0.35">
      <c r="A8" s="99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1"/>
    </row>
    <row r="9" spans="1:14" ht="14.4" customHeight="1" x14ac:dyDescent="0.35">
      <c r="A9" s="99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1"/>
    </row>
    <row r="10" spans="1:14" ht="14.4" customHeight="1" x14ac:dyDescent="0.35">
      <c r="A10" s="99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1"/>
    </row>
    <row r="11" spans="1:14" ht="14.4" customHeight="1" x14ac:dyDescent="0.35">
      <c r="A11" s="99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1"/>
    </row>
    <row r="12" spans="1:14" ht="14.4" customHeight="1" x14ac:dyDescent="0.35">
      <c r="A12" s="99"/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1"/>
    </row>
    <row r="13" spans="1:14" ht="14.4" customHeight="1" x14ac:dyDescent="0.35">
      <c r="A13" s="99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1"/>
    </row>
    <row r="14" spans="1:14" ht="14.4" customHeight="1" x14ac:dyDescent="0.35">
      <c r="A14" s="99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1"/>
    </row>
    <row r="15" spans="1:14" ht="14.4" customHeight="1" x14ac:dyDescent="0.35">
      <c r="A15" s="99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1"/>
    </row>
    <row r="16" spans="1:14" ht="14.4" customHeight="1" x14ac:dyDescent="0.35">
      <c r="A16" s="99"/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1"/>
    </row>
    <row r="17" spans="1:14" ht="14.4" customHeight="1" x14ac:dyDescent="0.35">
      <c r="A17" s="99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1"/>
    </row>
    <row r="18" spans="1:14" ht="14.4" customHeight="1" x14ac:dyDescent="0.35">
      <c r="A18" s="99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1"/>
    </row>
    <row r="19" spans="1:14" ht="14.4" customHeight="1" x14ac:dyDescent="0.35">
      <c r="A19" s="99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1"/>
    </row>
    <row r="20" spans="1:14" ht="14.4" customHeight="1" x14ac:dyDescent="0.35">
      <c r="A20" s="99"/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1"/>
    </row>
    <row r="21" spans="1:14" ht="15" customHeight="1" x14ac:dyDescent="0.35">
      <c r="A21" s="99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1"/>
    </row>
    <row r="22" spans="1:14" ht="14.4" customHeight="1" x14ac:dyDescent="0.35">
      <c r="A22" s="99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1"/>
    </row>
    <row r="23" spans="1:14" ht="14.4" customHeight="1" x14ac:dyDescent="0.35">
      <c r="A23" s="99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1"/>
    </row>
    <row r="24" spans="1:14" ht="14.4" customHeight="1" x14ac:dyDescent="0.35">
      <c r="A24" s="99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1"/>
    </row>
    <row r="25" spans="1:14" ht="14.4" customHeight="1" x14ac:dyDescent="0.35">
      <c r="A25" s="99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1"/>
    </row>
    <row r="26" spans="1:14" ht="14.4" customHeight="1" x14ac:dyDescent="0.35">
      <c r="A26" s="99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1"/>
    </row>
    <row r="27" spans="1:14" ht="14.4" customHeight="1" x14ac:dyDescent="0.35">
      <c r="A27" s="99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1"/>
    </row>
    <row r="28" spans="1:14" ht="14.4" customHeight="1" x14ac:dyDescent="0.35">
      <c r="A28" s="99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1"/>
    </row>
    <row r="29" spans="1:14" ht="14.4" customHeight="1" x14ac:dyDescent="0.35">
      <c r="A29" s="99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1"/>
    </row>
    <row r="30" spans="1:14" ht="15" customHeight="1" thickBot="1" x14ac:dyDescent="0.4">
      <c r="A30" s="102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4"/>
    </row>
  </sheetData>
  <mergeCells count="2">
    <mergeCell ref="A1:N1"/>
    <mergeCell ref="A2:N30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0"/>
  <sheetViews>
    <sheetView showGridLines="0" zoomScaleNormal="100" workbookViewId="0">
      <selection activeCell="G5" sqref="G5"/>
    </sheetView>
  </sheetViews>
  <sheetFormatPr defaultColWidth="8.90625" defaultRowHeight="14.5" x14ac:dyDescent="0.35"/>
  <cols>
    <col min="1" max="1" width="3.1796875" customWidth="1"/>
    <col min="2" max="2" width="17.81640625" customWidth="1"/>
    <col min="3" max="3" width="12.6328125" customWidth="1"/>
    <col min="4" max="4" width="11.453125" customWidth="1"/>
    <col min="5" max="5" width="14" customWidth="1"/>
    <col min="6" max="6" width="2.90625" customWidth="1"/>
    <col min="7" max="7" width="11.54296875" customWidth="1"/>
    <col min="8" max="8" width="14.90625" customWidth="1"/>
    <col min="9" max="9" width="13.36328125" customWidth="1"/>
    <col min="10" max="10" width="3.453125" customWidth="1"/>
    <col min="11" max="11" width="11.6328125" customWidth="1"/>
    <col min="12" max="12" width="12.453125" customWidth="1"/>
    <col min="13" max="13" width="14.81640625" customWidth="1"/>
  </cols>
  <sheetData>
    <row r="1" spans="2:18" ht="15" thickBot="1" x14ac:dyDescent="0.4"/>
    <row r="2" spans="2:18" ht="14.4" customHeight="1" x14ac:dyDescent="0.35">
      <c r="B2" s="106" t="s">
        <v>16</v>
      </c>
      <c r="C2" s="108" t="s">
        <v>9</v>
      </c>
      <c r="D2" s="109"/>
      <c r="E2" s="110"/>
      <c r="F2" s="5"/>
      <c r="G2" s="111" t="s">
        <v>10</v>
      </c>
      <c r="H2" s="112"/>
      <c r="I2" s="113"/>
      <c r="J2" s="5"/>
      <c r="K2" s="120" t="s">
        <v>11</v>
      </c>
      <c r="L2" s="109"/>
      <c r="M2" s="110"/>
    </row>
    <row r="3" spans="2:18" ht="29" x14ac:dyDescent="0.35">
      <c r="B3" s="107"/>
      <c r="C3" s="6" t="s">
        <v>13</v>
      </c>
      <c r="D3" s="6" t="s">
        <v>12</v>
      </c>
      <c r="E3" s="7" t="s">
        <v>14</v>
      </c>
      <c r="F3" s="8"/>
      <c r="G3" s="9" t="s">
        <v>13</v>
      </c>
      <c r="H3" s="10" t="s">
        <v>12</v>
      </c>
      <c r="I3" s="11" t="s">
        <v>17</v>
      </c>
      <c r="J3" s="8"/>
      <c r="K3" s="12" t="s">
        <v>13</v>
      </c>
      <c r="L3" s="13" t="s">
        <v>12</v>
      </c>
      <c r="M3" s="7" t="s">
        <v>17</v>
      </c>
      <c r="R3" s="28">
        <v>1</v>
      </c>
    </row>
    <row r="4" spans="2:18" x14ac:dyDescent="0.35">
      <c r="B4" s="14" t="s">
        <v>5</v>
      </c>
      <c r="C4" s="15" t="e">
        <f>COUNTIF('Infra- Hardware-Software-Plat'!#REF!,"Compliant-High")</f>
        <v>#REF!</v>
      </c>
      <c r="D4" s="15" t="e">
        <f>COUNTIF('Infra- Hardware-Software-Plat'!#REF!,"Compliant-Medium")</f>
        <v>#REF!</v>
      </c>
      <c r="E4" s="16">
        <v>0</v>
      </c>
      <c r="F4" s="17"/>
      <c r="G4" s="18" t="e">
        <f>COUNTIF(#REF!,"Compliant-High")</f>
        <v>#REF!</v>
      </c>
      <c r="H4" s="15" t="e">
        <f>COUNTIF(#REF!,"Compliant-Medium")</f>
        <v>#REF!</v>
      </c>
      <c r="I4" s="16">
        <v>0</v>
      </c>
      <c r="J4" s="17"/>
      <c r="K4" s="18" t="e">
        <f>COUNTIF(#REF!,"Compliant-High")</f>
        <v>#REF!</v>
      </c>
      <c r="L4" s="15" t="e">
        <f>COUNTIF(#REF!,"Compliant-Medium")</f>
        <v>#REF!</v>
      </c>
      <c r="M4" s="19">
        <v>0</v>
      </c>
      <c r="R4" s="28">
        <v>2</v>
      </c>
    </row>
    <row r="5" spans="2:18" x14ac:dyDescent="0.35">
      <c r="B5" s="20" t="s">
        <v>6</v>
      </c>
      <c r="C5" s="15" t="e">
        <f>COUNTIF('Infra- Hardware-Software-Plat'!#REF!,"Non Compliant-High")</f>
        <v>#REF!</v>
      </c>
      <c r="D5" s="15" t="e">
        <f>COUNTIF('Infra- Hardware-Software-Plat'!#REF!,"Non Compliant-Medium")</f>
        <v>#REF!</v>
      </c>
      <c r="E5" s="21" t="e">
        <f>(C5*20+D5*15)</f>
        <v>#REF!</v>
      </c>
      <c r="F5" s="22"/>
      <c r="G5" s="18" t="e">
        <f>COUNTIF(#REF!,"Non Compliant-High")</f>
        <v>#REF!</v>
      </c>
      <c r="H5" s="15" t="e">
        <f>COUNTIF(#REF!,"Non Compliant-Medium")</f>
        <v>#REF!</v>
      </c>
      <c r="I5" s="16" t="e">
        <f>(G5*20+H5*15)</f>
        <v>#REF!</v>
      </c>
      <c r="J5" s="17"/>
      <c r="K5" s="18" t="e">
        <f>COUNTIF(#REF!,"Non Compliant-High")</f>
        <v>#REF!</v>
      </c>
      <c r="L5" s="15" t="e">
        <f>COUNTIF(#REF!,"Non Compliant-Medium")</f>
        <v>#REF!</v>
      </c>
      <c r="M5" s="19" t="e">
        <f>(K5*20+L5*15)</f>
        <v>#REF!</v>
      </c>
      <c r="R5" s="28">
        <v>3</v>
      </c>
    </row>
    <row r="6" spans="2:18" x14ac:dyDescent="0.35">
      <c r="B6" s="20" t="s">
        <v>7</v>
      </c>
      <c r="C6" s="15" t="e">
        <f>COUNTIF('Infra- Hardware-Software-Plat'!#REF!,"Partial Compliant-High")</f>
        <v>#REF!</v>
      </c>
      <c r="D6" s="15" t="e">
        <f>COUNTIF('Infra- Hardware-Software-Plat'!#REF!,"Partial Compliant-Medium")</f>
        <v>#REF!</v>
      </c>
      <c r="E6" s="21" t="e">
        <f>(C6*15+D6*15)</f>
        <v>#REF!</v>
      </c>
      <c r="F6" s="22"/>
      <c r="G6" s="18" t="e">
        <f>COUNTIF(#REF!,"Partial Compliant-High")</f>
        <v>#REF!</v>
      </c>
      <c r="H6" s="15" t="e">
        <f>COUNTIF(#REF!,"Partial Compliant-Medium")</f>
        <v>#REF!</v>
      </c>
      <c r="I6" s="16" t="e">
        <f>(G6*15+H6*15)</f>
        <v>#REF!</v>
      </c>
      <c r="J6" s="17"/>
      <c r="K6" s="18" t="e">
        <f>COUNTIF(#REF!,"Partial Compliant-High")</f>
        <v>#REF!</v>
      </c>
      <c r="L6" s="15" t="e">
        <f>COUNTIF(#REF!,"Partial Compliant-Medium")</f>
        <v>#REF!</v>
      </c>
      <c r="M6" s="19" t="e">
        <f>(K6*15+L6*15)</f>
        <v>#REF!</v>
      </c>
    </row>
    <row r="7" spans="2:18" ht="15" thickBot="1" x14ac:dyDescent="0.4">
      <c r="B7" s="23" t="s">
        <v>4</v>
      </c>
      <c r="C7" s="24" t="e">
        <f>COUNTIF('Infra- Hardware-Software-Plat'!#REF!,"N/A-High")</f>
        <v>#REF!</v>
      </c>
      <c r="D7" s="24" t="e">
        <f>COUNTIF('Infra- Hardware-Software-Plat'!#REF!,"N/A-Medium")</f>
        <v>#REF!</v>
      </c>
      <c r="E7" s="25">
        <v>0</v>
      </c>
      <c r="F7" s="17"/>
      <c r="G7" s="26" t="e">
        <f>COUNTIF(#REF!,"N/A-High")</f>
        <v>#REF!</v>
      </c>
      <c r="H7" s="24" t="e">
        <f>COUNTIF(#REF!,"N/A-Medium")</f>
        <v>#REF!</v>
      </c>
      <c r="I7" s="25">
        <v>0</v>
      </c>
      <c r="J7" s="17"/>
      <c r="K7" s="26" t="e">
        <f>COUNTIF(#REF!,"N/A-High")</f>
        <v>#REF!</v>
      </c>
      <c r="L7" s="24" t="e">
        <f>COUNTIF(#REF!,"N/A-Medium")</f>
        <v>#REF!</v>
      </c>
      <c r="M7" s="27">
        <v>0</v>
      </c>
    </row>
    <row r="8" spans="2:18" s="28" customFormat="1" ht="12.65" customHeight="1" thickBot="1" x14ac:dyDescent="0.4">
      <c r="C8" s="29"/>
      <c r="D8" s="29"/>
      <c r="E8" s="30" t="e">
        <f>SUM(E4:E7)</f>
        <v>#REF!</v>
      </c>
      <c r="F8" s="30"/>
      <c r="G8" s="29"/>
      <c r="H8" s="29"/>
      <c r="I8" s="29" t="e">
        <f>SUM(I4:I7)</f>
        <v>#REF!</v>
      </c>
      <c r="J8" s="29"/>
      <c r="K8" s="29"/>
      <c r="L8" s="29"/>
      <c r="M8" s="5" t="e">
        <f>SUM(M4:M7)</f>
        <v>#REF!</v>
      </c>
    </row>
    <row r="9" spans="2:18" ht="33" hidden="1" customHeight="1" thickBot="1" x14ac:dyDescent="0.4">
      <c r="C9" s="116" t="e">
        <f>IF(E9=0,"Granted",IF(AND(E9&gt;=11,E9&lt;=18),"Medium","High"))</f>
        <v>#REF!</v>
      </c>
      <c r="D9" s="117"/>
      <c r="E9" s="40" t="e">
        <f>E8/(C5+D5+C6+D6)</f>
        <v>#REF!</v>
      </c>
      <c r="F9" s="31"/>
      <c r="G9" s="116" t="e">
        <f>IF(I9=0,"Granted",IF(AND(I9&gt;=11,I9&lt;=18),"Medium","High"))</f>
        <v>#REF!</v>
      </c>
      <c r="H9" s="117"/>
      <c r="I9" s="41" t="e">
        <f>I8/(G5+H5+G6+H6)</f>
        <v>#REF!</v>
      </c>
      <c r="J9" s="32"/>
      <c r="K9" s="118" t="e">
        <f>IF(M9=0,"Granted",IF(AND(M9&gt;=11,M9&lt;=18),"Medium","High"))</f>
        <v>#REF!</v>
      </c>
      <c r="L9" s="119"/>
      <c r="M9" s="41" t="e">
        <f>M8/(K5+L5+K6+L6)</f>
        <v>#REF!</v>
      </c>
    </row>
    <row r="10" spans="2:18" ht="19.75" customHeight="1" thickBot="1" x14ac:dyDescent="0.4">
      <c r="C10" s="116" t="str">
        <f>IF(E10=0,"Granted",IF(AND(E10&gt;=11,E10&lt;=18),"Medium","High"))</f>
        <v>Granted</v>
      </c>
      <c r="D10" s="117"/>
      <c r="E10" s="34">
        <f>IFERROR(E9,0)</f>
        <v>0</v>
      </c>
      <c r="G10" s="116" t="str">
        <f>IF(I10=0,"Granted",IF(AND(I10&gt;=11,I10&lt;=18),"Medium","High"))</f>
        <v>Granted</v>
      </c>
      <c r="H10" s="117"/>
      <c r="I10" s="34">
        <f>IFERROR(I9,0)</f>
        <v>0</v>
      </c>
      <c r="K10" s="118" t="str">
        <f>IF(M10=0,"Granted",IF(AND(M10&gt;=11,M10&lt;=18),"Medium","High"))</f>
        <v>Granted</v>
      </c>
      <c r="L10" s="119"/>
      <c r="M10" s="34">
        <f>IFERROR(M9,0)</f>
        <v>0</v>
      </c>
    </row>
    <row r="12" spans="2:18" ht="15" thickBot="1" x14ac:dyDescent="0.4"/>
    <row r="13" spans="2:18" s="35" customFormat="1" ht="24" hidden="1" customHeight="1" thickBot="1" x14ac:dyDescent="0.35">
      <c r="G13" s="37" t="s">
        <v>15</v>
      </c>
      <c r="H13" s="38" t="e">
        <f>(E9+I9+M9)/K14</f>
        <v>#REF!</v>
      </c>
      <c r="I13" s="36" t="e">
        <f>IF(H13=0,"Granted",IF(AND(H13&gt;=11,H13&lt;=18),"Medium","High"))</f>
        <v>#REF!</v>
      </c>
    </row>
    <row r="14" spans="2:18" ht="47.4" customHeight="1" thickBot="1" x14ac:dyDescent="0.4">
      <c r="G14" s="42" t="s">
        <v>18</v>
      </c>
      <c r="H14" s="34">
        <f>IFERROR(H13,0)</f>
        <v>0</v>
      </c>
      <c r="I14" s="39">
        <f>IFERROR(I13,0)</f>
        <v>0</v>
      </c>
      <c r="K14" s="43">
        <v>3</v>
      </c>
    </row>
    <row r="16" spans="2:18" x14ac:dyDescent="0.35">
      <c r="C16" s="115" t="s">
        <v>19</v>
      </c>
      <c r="D16" s="115"/>
      <c r="E16" s="115"/>
      <c r="F16" s="115"/>
      <c r="G16" s="115"/>
      <c r="H16" s="115"/>
      <c r="I16" s="115"/>
      <c r="J16" s="115"/>
      <c r="K16" s="115"/>
      <c r="L16" s="115"/>
      <c r="M16" s="115"/>
    </row>
    <row r="17" spans="2:13" x14ac:dyDescent="0.35">
      <c r="B17" s="114"/>
      <c r="C17" s="114"/>
    </row>
    <row r="18" spans="2:13" x14ac:dyDescent="0.35">
      <c r="B18" s="105"/>
      <c r="C18" s="105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2:13" x14ac:dyDescent="0.35">
      <c r="B19" s="105"/>
      <c r="C19" s="105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2:13" x14ac:dyDescent="0.35"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</sheetData>
  <mergeCells count="14">
    <mergeCell ref="B19:C19"/>
    <mergeCell ref="B2:B3"/>
    <mergeCell ref="C2:E2"/>
    <mergeCell ref="G2:I2"/>
    <mergeCell ref="B17:C17"/>
    <mergeCell ref="C16:M16"/>
    <mergeCell ref="C10:D10"/>
    <mergeCell ref="G10:H10"/>
    <mergeCell ref="K10:L10"/>
    <mergeCell ref="K2:M2"/>
    <mergeCell ref="C9:D9"/>
    <mergeCell ref="G9:H9"/>
    <mergeCell ref="K9:L9"/>
    <mergeCell ref="B18:C18"/>
  </mergeCells>
  <conditionalFormatting sqref="C9:D10">
    <cfRule type="containsText" dxfId="15" priority="9" operator="containsText" text="High">
      <formula>NOT(ISERROR(SEARCH("High",C9)))</formula>
    </cfRule>
    <cfRule type="containsText" dxfId="14" priority="10" operator="containsText" text="Medium">
      <formula>NOT(ISERROR(SEARCH("Medium",C9)))</formula>
    </cfRule>
  </conditionalFormatting>
  <conditionalFormatting sqref="G9:H10">
    <cfRule type="containsText" dxfId="13" priority="7" operator="containsText" text="High">
      <formula>NOT(ISERROR(SEARCH("High",G9)))</formula>
    </cfRule>
    <cfRule type="containsText" dxfId="12" priority="8" operator="containsText" text="Medium">
      <formula>NOT(ISERROR(SEARCH("Medium",G9)))</formula>
    </cfRule>
  </conditionalFormatting>
  <conditionalFormatting sqref="I13">
    <cfRule type="containsText" dxfId="11" priority="4" operator="containsText" text="Medium">
      <formula>NOT(ISERROR(SEARCH("Medium",I13)))</formula>
    </cfRule>
  </conditionalFormatting>
  <conditionalFormatting sqref="I13:I14">
    <cfRule type="containsText" dxfId="10" priority="2" operator="containsText" text="High">
      <formula>NOT(ISERROR(SEARCH("High",I13)))</formula>
    </cfRule>
  </conditionalFormatting>
  <conditionalFormatting sqref="I14">
    <cfRule type="containsText" dxfId="9" priority="1" operator="containsText" text="Medium">
      <formula>NOT(ISERROR(SEARCH("Medium",I14)))</formula>
    </cfRule>
  </conditionalFormatting>
  <conditionalFormatting sqref="K9:L10">
    <cfRule type="containsText" dxfId="8" priority="5" operator="containsText" text="High">
      <formula>NOT(ISERROR(SEARCH("High",K9)))</formula>
    </cfRule>
    <cfRule type="containsText" dxfId="7" priority="6" operator="containsText" text="Medium">
      <formula>NOT(ISERROR(SEARCH("Medium",K9)))</formula>
    </cfRule>
  </conditionalFormatting>
  <dataValidations count="1">
    <dataValidation type="list" allowBlank="1" showInputMessage="1" showErrorMessage="1" sqref="K14">
      <formula1>$R$3:$R$5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showGridLines="0" zoomScale="85" zoomScaleNormal="85" workbookViewId="0">
      <pane xSplit="2" ySplit="2" topLeftCell="D3" activePane="bottomRight" state="frozen"/>
      <selection pane="topRight" activeCell="C1" sqref="C1"/>
      <selection pane="bottomLeft" activeCell="A6" sqref="A6"/>
      <selection pane="bottomRight" activeCell="B14" sqref="B14"/>
    </sheetView>
  </sheetViews>
  <sheetFormatPr defaultColWidth="8.81640625" defaultRowHeight="14.5" x14ac:dyDescent="0.35"/>
  <cols>
    <col min="1" max="1" width="4.81640625" style="4" customWidth="1"/>
    <col min="2" max="2" width="86" style="2" bestFit="1" customWidth="1"/>
    <col min="3" max="4" width="42.90625" style="2" customWidth="1"/>
    <col min="5" max="5" width="45.453125" style="1" customWidth="1"/>
    <col min="6" max="6" width="8.81640625" style="2"/>
    <col min="7" max="7" width="22.453125" style="2" customWidth="1"/>
    <col min="8" max="16384" width="8.81640625" style="2"/>
  </cols>
  <sheetData>
    <row r="1" spans="1:5" s="3" customFormat="1" ht="63" customHeight="1" x14ac:dyDescent="0.35">
      <c r="A1" s="94" t="s">
        <v>71</v>
      </c>
      <c r="B1" s="95"/>
      <c r="C1" s="95"/>
      <c r="D1" s="95"/>
      <c r="E1" s="95"/>
    </row>
    <row r="2" spans="1:5" s="78" customFormat="1" x14ac:dyDescent="0.35">
      <c r="A2" s="79" t="s">
        <v>63</v>
      </c>
      <c r="B2" s="80" t="s">
        <v>111</v>
      </c>
      <c r="C2" s="81" t="s">
        <v>77</v>
      </c>
      <c r="D2" s="81" t="s">
        <v>108</v>
      </c>
      <c r="E2" s="79" t="s">
        <v>8</v>
      </c>
    </row>
    <row r="3" spans="1:5" s="45" customFormat="1" x14ac:dyDescent="0.35">
      <c r="A3" s="59">
        <v>1</v>
      </c>
      <c r="B3" s="84" t="s">
        <v>86</v>
      </c>
      <c r="C3" s="82"/>
      <c r="D3" s="82"/>
      <c r="E3" s="59"/>
    </row>
    <row r="4" spans="1:5" s="45" customFormat="1" x14ac:dyDescent="0.35">
      <c r="A4" s="59">
        <v>2</v>
      </c>
      <c r="B4" s="86" t="s">
        <v>87</v>
      </c>
      <c r="C4" s="82"/>
      <c r="D4" s="82"/>
      <c r="E4" s="82"/>
    </row>
    <row r="5" spans="1:5" s="45" customFormat="1" x14ac:dyDescent="0.35">
      <c r="A5" s="59">
        <v>3</v>
      </c>
      <c r="B5" s="86" t="s">
        <v>88</v>
      </c>
      <c r="C5" s="82"/>
      <c r="D5" s="82"/>
      <c r="E5" s="82"/>
    </row>
    <row r="6" spans="1:5" s="45" customFormat="1" x14ac:dyDescent="0.35">
      <c r="A6" s="59">
        <v>4</v>
      </c>
      <c r="B6" s="86" t="s">
        <v>89</v>
      </c>
      <c r="C6" s="82"/>
      <c r="D6" s="82"/>
      <c r="E6" s="82"/>
    </row>
    <row r="7" spans="1:5" s="45" customFormat="1" x14ac:dyDescent="0.35">
      <c r="A7" s="59">
        <v>5</v>
      </c>
      <c r="B7" s="86" t="s">
        <v>90</v>
      </c>
      <c r="C7" s="82"/>
      <c r="D7" s="82"/>
      <c r="E7" s="82"/>
    </row>
    <row r="8" spans="1:5" s="45" customFormat="1" x14ac:dyDescent="0.35">
      <c r="A8" s="59">
        <v>6</v>
      </c>
      <c r="B8" s="86" t="s">
        <v>91</v>
      </c>
      <c r="C8" s="82"/>
      <c r="D8" s="82"/>
      <c r="E8" s="82"/>
    </row>
    <row r="9" spans="1:5" s="45" customFormat="1" x14ac:dyDescent="0.35">
      <c r="A9" s="59">
        <v>7</v>
      </c>
      <c r="B9" s="86" t="s">
        <v>92</v>
      </c>
      <c r="C9" s="82"/>
      <c r="D9" s="82"/>
      <c r="E9" s="82"/>
    </row>
    <row r="10" spans="1:5" s="45" customFormat="1" x14ac:dyDescent="0.35">
      <c r="A10" s="59">
        <v>8</v>
      </c>
      <c r="B10" s="86" t="s">
        <v>93</v>
      </c>
      <c r="C10" s="82"/>
      <c r="D10" s="82"/>
      <c r="E10" s="82"/>
    </row>
    <row r="11" spans="1:5" s="45" customFormat="1" x14ac:dyDescent="0.35">
      <c r="A11" s="59">
        <v>9</v>
      </c>
      <c r="B11" s="86" t="s">
        <v>94</v>
      </c>
      <c r="C11" s="82"/>
      <c r="D11" s="82"/>
      <c r="E11" s="82"/>
    </row>
    <row r="12" spans="1:5" s="45" customFormat="1" x14ac:dyDescent="0.35">
      <c r="A12" s="59">
        <v>10</v>
      </c>
      <c r="B12" s="86" t="s">
        <v>95</v>
      </c>
      <c r="C12" s="82"/>
      <c r="D12" s="82"/>
      <c r="E12" s="82"/>
    </row>
    <row r="13" spans="1:5" s="45" customFormat="1" x14ac:dyDescent="0.35">
      <c r="A13" s="59">
        <v>11</v>
      </c>
      <c r="B13" s="84" t="s">
        <v>78</v>
      </c>
      <c r="C13" s="82"/>
      <c r="D13" s="82"/>
      <c r="E13" s="82"/>
    </row>
    <row r="14" spans="1:5" s="45" customFormat="1" x14ac:dyDescent="0.35">
      <c r="A14" s="59">
        <v>12</v>
      </c>
      <c r="B14" s="85" t="s">
        <v>96</v>
      </c>
      <c r="C14" s="82"/>
      <c r="D14" s="82"/>
      <c r="E14" s="82"/>
    </row>
    <row r="15" spans="1:5" s="45" customFormat="1" x14ac:dyDescent="0.35">
      <c r="A15" s="59">
        <v>13</v>
      </c>
      <c r="B15" s="86" t="s">
        <v>106</v>
      </c>
      <c r="C15" s="82"/>
      <c r="D15" s="82"/>
      <c r="E15" s="82"/>
    </row>
    <row r="16" spans="1:5" s="45" customFormat="1" x14ac:dyDescent="0.35">
      <c r="A16" s="59">
        <v>14</v>
      </c>
      <c r="B16" s="84" t="s">
        <v>97</v>
      </c>
      <c r="C16" s="82"/>
      <c r="D16" s="82"/>
      <c r="E16" s="82"/>
    </row>
    <row r="17" spans="1:5" s="45" customFormat="1" x14ac:dyDescent="0.35">
      <c r="A17" s="59">
        <v>15</v>
      </c>
      <c r="B17" s="85" t="s">
        <v>98</v>
      </c>
      <c r="C17" s="82"/>
      <c r="D17" s="82"/>
      <c r="E17" s="82"/>
    </row>
    <row r="18" spans="1:5" s="45" customFormat="1" x14ac:dyDescent="0.35">
      <c r="A18" s="59">
        <v>16</v>
      </c>
      <c r="B18" s="84" t="s">
        <v>99</v>
      </c>
      <c r="C18" s="82"/>
      <c r="D18" s="82"/>
      <c r="E18" s="82"/>
    </row>
    <row r="19" spans="1:5" s="45" customFormat="1" ht="29" x14ac:dyDescent="0.35">
      <c r="A19" s="59">
        <v>17</v>
      </c>
      <c r="B19" s="86" t="s">
        <v>72</v>
      </c>
      <c r="C19" s="82"/>
      <c r="D19" s="82"/>
      <c r="E19" s="82"/>
    </row>
    <row r="20" spans="1:5" s="45" customFormat="1" x14ac:dyDescent="0.35">
      <c r="A20" s="59">
        <v>18</v>
      </c>
      <c r="B20" s="86" t="s">
        <v>73</v>
      </c>
      <c r="C20" s="82"/>
      <c r="D20" s="82"/>
      <c r="E20" s="82"/>
    </row>
    <row r="21" spans="1:5" s="45" customFormat="1" x14ac:dyDescent="0.35">
      <c r="A21" s="59">
        <v>19</v>
      </c>
      <c r="B21" s="86" t="s">
        <v>100</v>
      </c>
      <c r="C21" s="82"/>
      <c r="D21" s="82"/>
      <c r="E21" s="82"/>
    </row>
    <row r="22" spans="1:5" s="45" customFormat="1" x14ac:dyDescent="0.35">
      <c r="A22" s="59">
        <v>20</v>
      </c>
      <c r="B22" s="86" t="s">
        <v>74</v>
      </c>
      <c r="C22" s="82"/>
      <c r="D22" s="82"/>
      <c r="E22" s="82"/>
    </row>
    <row r="23" spans="1:5" s="45" customFormat="1" x14ac:dyDescent="0.35">
      <c r="A23" s="59">
        <v>21</v>
      </c>
      <c r="B23" s="86" t="s">
        <v>79</v>
      </c>
      <c r="C23" s="82"/>
      <c r="D23" s="82"/>
      <c r="E23" s="82"/>
    </row>
    <row r="24" spans="1:5" s="45" customFormat="1" x14ac:dyDescent="0.35">
      <c r="A24" s="59">
        <v>22</v>
      </c>
      <c r="B24" s="46" t="s">
        <v>80</v>
      </c>
      <c r="C24" s="82"/>
      <c r="D24" s="82"/>
      <c r="E24" s="82"/>
    </row>
    <row r="25" spans="1:5" s="45" customFormat="1" x14ac:dyDescent="0.35">
      <c r="A25" s="59">
        <v>23</v>
      </c>
      <c r="B25" s="46" t="s">
        <v>81</v>
      </c>
      <c r="C25" s="82"/>
      <c r="D25" s="82"/>
      <c r="E25" s="82"/>
    </row>
    <row r="26" spans="1:5" s="45" customFormat="1" x14ac:dyDescent="0.35">
      <c r="A26" s="59">
        <v>24</v>
      </c>
      <c r="B26" s="46" t="s">
        <v>75</v>
      </c>
      <c r="C26" s="82"/>
      <c r="D26" s="82"/>
      <c r="E26" s="82"/>
    </row>
    <row r="27" spans="1:5" s="45" customFormat="1" x14ac:dyDescent="0.35">
      <c r="A27" s="59">
        <v>25</v>
      </c>
      <c r="B27" s="46" t="s">
        <v>82</v>
      </c>
      <c r="C27" s="82"/>
      <c r="D27" s="82"/>
      <c r="E27" s="82"/>
    </row>
    <row r="28" spans="1:5" s="45" customFormat="1" x14ac:dyDescent="0.35">
      <c r="A28" s="59">
        <v>26</v>
      </c>
      <c r="B28" s="46" t="s">
        <v>107</v>
      </c>
      <c r="C28" s="82"/>
      <c r="D28" s="82"/>
      <c r="E28" s="82"/>
    </row>
    <row r="29" spans="1:5" s="45" customFormat="1" x14ac:dyDescent="0.35">
      <c r="A29" s="59">
        <v>27</v>
      </c>
      <c r="B29" s="46" t="s">
        <v>83</v>
      </c>
      <c r="C29" s="82"/>
      <c r="D29" s="82"/>
      <c r="E29" s="82"/>
    </row>
    <row r="30" spans="1:5" x14ac:dyDescent="0.35">
      <c r="A30" s="59">
        <v>28</v>
      </c>
      <c r="B30" s="46" t="s">
        <v>84</v>
      </c>
      <c r="C30" s="82"/>
      <c r="D30" s="82"/>
      <c r="E30" s="58"/>
    </row>
    <row r="31" spans="1:5" x14ac:dyDescent="0.35">
      <c r="A31" s="59">
        <v>29</v>
      </c>
      <c r="B31" s="46" t="s">
        <v>76</v>
      </c>
      <c r="C31" s="82"/>
      <c r="D31" s="82"/>
      <c r="E31" s="58"/>
    </row>
    <row r="32" spans="1:5" x14ac:dyDescent="0.35">
      <c r="A32" s="59">
        <v>30</v>
      </c>
      <c r="B32" s="46" t="s">
        <v>85</v>
      </c>
      <c r="C32" s="82"/>
      <c r="D32" s="82"/>
      <c r="E32" s="58"/>
    </row>
  </sheetData>
  <mergeCells count="1">
    <mergeCell ref="A1:E1"/>
  </mergeCells>
  <pageMargins left="0.7" right="0.7" top="0.75" bottom="0.75" header="0.3" footer="0.3"/>
  <pageSetup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Sheet1!$A$1:$A$4</xm:f>
          </x14:formula1>
          <xm:sqref>C3:D32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4.5" x14ac:dyDescent="0.35"/>
  <cols>
    <col min="1" max="1" width="15.1796875" bestFit="1" customWidth="1"/>
  </cols>
  <sheetData>
    <row r="1" spans="1:1" x14ac:dyDescent="0.35">
      <c r="A1" t="s">
        <v>5</v>
      </c>
    </row>
    <row r="2" spans="1:1" x14ac:dyDescent="0.35">
      <c r="A2" t="s">
        <v>6</v>
      </c>
    </row>
    <row r="3" spans="1:1" x14ac:dyDescent="0.35">
      <c r="A3" t="s">
        <v>7</v>
      </c>
    </row>
    <row r="4" spans="1:1" x14ac:dyDescent="0.35">
      <c r="A4" t="s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7" workbookViewId="0">
      <selection activeCell="C2" sqref="C2:C20"/>
    </sheetView>
  </sheetViews>
  <sheetFormatPr defaultRowHeight="14.5" x14ac:dyDescent="0.35"/>
  <cols>
    <col min="2" max="2" width="33.6328125" customWidth="1"/>
    <col min="3" max="3" width="80" customWidth="1"/>
    <col min="4" max="4" width="18.81640625" customWidth="1"/>
    <col min="5" max="5" width="27.1796875" customWidth="1"/>
  </cols>
  <sheetData>
    <row r="1" spans="1:5" ht="15.5" x14ac:dyDescent="0.35">
      <c r="A1" s="54" t="s">
        <v>20</v>
      </c>
      <c r="B1" s="54" t="s">
        <v>58</v>
      </c>
      <c r="C1" s="54" t="s">
        <v>57</v>
      </c>
      <c r="D1" s="54" t="s">
        <v>56</v>
      </c>
      <c r="E1" s="57" t="s">
        <v>61</v>
      </c>
    </row>
    <row r="2" spans="1:5" x14ac:dyDescent="0.35">
      <c r="A2" s="15">
        <v>1</v>
      </c>
      <c r="B2" s="53" t="s">
        <v>55</v>
      </c>
      <c r="C2" s="46" t="s">
        <v>62</v>
      </c>
      <c r="D2" s="46"/>
    </row>
    <row r="3" spans="1:5" ht="29" x14ac:dyDescent="0.35">
      <c r="A3" s="15">
        <v>2</v>
      </c>
      <c r="B3" s="52" t="s">
        <v>54</v>
      </c>
      <c r="C3" s="51" t="s">
        <v>53</v>
      </c>
      <c r="D3" s="46"/>
    </row>
    <row r="4" spans="1:5" ht="29" x14ac:dyDescent="0.35">
      <c r="A4" s="15">
        <v>3</v>
      </c>
      <c r="B4" s="52" t="s">
        <v>52</v>
      </c>
      <c r="C4" s="51" t="s">
        <v>51</v>
      </c>
      <c r="D4" s="46"/>
    </row>
    <row r="5" spans="1:5" ht="29" x14ac:dyDescent="0.35">
      <c r="A5" s="15">
        <v>4</v>
      </c>
      <c r="B5" s="49" t="s">
        <v>50</v>
      </c>
      <c r="C5" s="51" t="s">
        <v>49</v>
      </c>
      <c r="D5" s="46"/>
    </row>
    <row r="6" spans="1:5" ht="43.5" x14ac:dyDescent="0.35">
      <c r="A6" s="15">
        <v>5</v>
      </c>
      <c r="B6" s="49" t="s">
        <v>48</v>
      </c>
      <c r="C6" s="51" t="s">
        <v>47</v>
      </c>
      <c r="D6" s="46"/>
    </row>
    <row r="7" spans="1:5" x14ac:dyDescent="0.35">
      <c r="A7" s="15">
        <v>6</v>
      </c>
      <c r="B7" s="49" t="s">
        <v>46</v>
      </c>
      <c r="C7" s="51" t="s">
        <v>45</v>
      </c>
      <c r="D7" s="46"/>
    </row>
    <row r="8" spans="1:5" ht="29" x14ac:dyDescent="0.35">
      <c r="A8" s="15">
        <v>7</v>
      </c>
      <c r="B8" s="49" t="s">
        <v>44</v>
      </c>
      <c r="C8" s="51" t="s">
        <v>43</v>
      </c>
      <c r="D8" s="46"/>
    </row>
    <row r="9" spans="1:5" ht="29" x14ac:dyDescent="0.35">
      <c r="A9" s="15">
        <v>8</v>
      </c>
      <c r="B9" s="49" t="s">
        <v>42</v>
      </c>
      <c r="C9" s="51" t="s">
        <v>41</v>
      </c>
      <c r="D9" s="46"/>
    </row>
    <row r="10" spans="1:5" ht="29" x14ac:dyDescent="0.35">
      <c r="A10" s="15">
        <v>9</v>
      </c>
      <c r="B10" s="49" t="s">
        <v>40</v>
      </c>
      <c r="C10" s="51" t="s">
        <v>39</v>
      </c>
      <c r="D10" s="46"/>
    </row>
    <row r="11" spans="1:5" ht="29" x14ac:dyDescent="0.35">
      <c r="A11" s="15">
        <v>10</v>
      </c>
      <c r="B11" s="49" t="s">
        <v>38</v>
      </c>
      <c r="C11" s="51" t="s">
        <v>37</v>
      </c>
      <c r="D11" s="46"/>
    </row>
    <row r="12" spans="1:5" ht="43.5" x14ac:dyDescent="0.35">
      <c r="A12" s="15">
        <v>11</v>
      </c>
      <c r="B12" s="49" t="s">
        <v>36</v>
      </c>
      <c r="C12" s="51" t="s">
        <v>35</v>
      </c>
      <c r="D12" s="46"/>
    </row>
    <row r="13" spans="1:5" ht="29" x14ac:dyDescent="0.35">
      <c r="A13" s="15">
        <v>12</v>
      </c>
      <c r="B13" s="49" t="s">
        <v>34</v>
      </c>
      <c r="C13" s="51" t="s">
        <v>33</v>
      </c>
      <c r="D13" s="46"/>
    </row>
    <row r="14" spans="1:5" ht="29" x14ac:dyDescent="0.35">
      <c r="A14" s="15">
        <v>13</v>
      </c>
      <c r="B14" s="49" t="s">
        <v>32</v>
      </c>
      <c r="C14" s="51" t="s">
        <v>31</v>
      </c>
      <c r="D14" s="46"/>
    </row>
    <row r="15" spans="1:5" x14ac:dyDescent="0.35">
      <c r="A15" s="15">
        <v>14</v>
      </c>
      <c r="B15" s="49" t="s">
        <v>30</v>
      </c>
      <c r="C15" s="51" t="s">
        <v>29</v>
      </c>
      <c r="D15" s="46"/>
    </row>
    <row r="16" spans="1:5" x14ac:dyDescent="0.35">
      <c r="A16" s="15">
        <v>15</v>
      </c>
      <c r="B16" s="49" t="s">
        <v>28</v>
      </c>
      <c r="C16" s="50" t="s">
        <v>27</v>
      </c>
      <c r="D16" s="46"/>
    </row>
    <row r="17" spans="1:4" ht="58" x14ac:dyDescent="0.35">
      <c r="A17" s="15">
        <v>16</v>
      </c>
      <c r="B17" s="49" t="s">
        <v>26</v>
      </c>
      <c r="C17" s="44" t="s">
        <v>25</v>
      </c>
      <c r="D17" s="46"/>
    </row>
    <row r="18" spans="1:4" ht="43.5" x14ac:dyDescent="0.35">
      <c r="A18" s="15">
        <v>17</v>
      </c>
      <c r="B18" s="49" t="s">
        <v>24</v>
      </c>
      <c r="C18" s="44" t="s">
        <v>23</v>
      </c>
      <c r="D18" s="46"/>
    </row>
    <row r="19" spans="1:4" ht="29" x14ac:dyDescent="0.35">
      <c r="A19" s="15">
        <v>18</v>
      </c>
      <c r="B19" s="48" t="s">
        <v>22</v>
      </c>
      <c r="C19" s="47" t="s">
        <v>21</v>
      </c>
      <c r="D19" s="46"/>
    </row>
    <row r="20" spans="1:4" x14ac:dyDescent="0.35">
      <c r="A20" s="56">
        <v>19</v>
      </c>
      <c r="B20" s="55" t="s">
        <v>59</v>
      </c>
      <c r="C20" t="s">
        <v>60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workbookViewId="0">
      <selection activeCell="B2" sqref="B2:B4"/>
    </sheetView>
  </sheetViews>
  <sheetFormatPr defaultRowHeight="14.5" x14ac:dyDescent="0.35"/>
  <sheetData>
    <row r="2" spans="2:2" x14ac:dyDescent="0.35">
      <c r="B2" t="s">
        <v>3</v>
      </c>
    </row>
    <row r="3" spans="2:2" x14ac:dyDescent="0.35">
      <c r="B3" t="s">
        <v>0</v>
      </c>
    </row>
    <row r="4" spans="2:2" x14ac:dyDescent="0.35">
      <c r="B4" t="s">
        <v>1</v>
      </c>
    </row>
    <row r="5" spans="2:2" x14ac:dyDescent="0.35">
      <c r="B5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Hardware Requirement Details</vt:lpstr>
      <vt:lpstr>Infra-Planning</vt:lpstr>
      <vt:lpstr>Application Diagram</vt:lpstr>
      <vt:lpstr>Infra Diagram</vt:lpstr>
      <vt:lpstr>Dashboard</vt:lpstr>
      <vt:lpstr>Infra- Hardware-Software-Plat</vt:lpstr>
      <vt:lpstr>Sheet1</vt:lpstr>
      <vt:lpstr>API </vt:lpstr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Rashed (Md Rashed Azad Chowdhury), IT Project</dc:creator>
  <cp:lastModifiedBy>Toufique (Md.Toufique Hasan), Procurement</cp:lastModifiedBy>
  <cp:lastPrinted>2025-08-11T09:36:41Z</cp:lastPrinted>
  <dcterms:created xsi:type="dcterms:W3CDTF">2020-01-02T12:34:10Z</dcterms:created>
  <dcterms:modified xsi:type="dcterms:W3CDTF">2025-08-22T16:30:16Z</dcterms:modified>
</cp:coreProperties>
</file>